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valetbox-my.sharepoint.com/personal/jlynch_tlcnj_com/Documents/DOCUMENTS - JFL/MARGIN OF SAFETY - MY GOAL 10 MILLION/1 STOCKS/"/>
    </mc:Choice>
  </mc:AlternateContent>
  <xr:revisionPtr revIDLastSave="32" documentId="8_{62397113-7FEA-441D-871B-112ABF2940FF}" xr6:coauthVersionLast="47" xr6:coauthVersionMax="47" xr10:uidLastSave="{9AF325C8-3258-4469-A51B-E1C65F8D52F5}"/>
  <bookViews>
    <workbookView xWindow="-93" yWindow="-93" windowWidth="25786" windowHeight="15466" activeTab="1" xr2:uid="{00000000-000D-0000-FFFF-FFFF00000000}"/>
  </bookViews>
  <sheets>
    <sheet name="Cover page" sheetId="3" r:id="rId1"/>
    <sheet name="Analysis" sheetId="1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3" i="1" l="1"/>
  <c r="H2" i="1" l="1" a="1"/>
  <c r="H2" i="1" s="1"/>
  <c r="R4" i="1" a="1"/>
  <c r="R4" i="1" s="1"/>
  <c r="R5" i="1" a="1"/>
  <c r="R5" i="1" s="1"/>
  <c r="R6" i="1" a="1"/>
  <c r="R6" i="1" s="1"/>
  <c r="R7" i="1" a="1"/>
  <c r="R7" i="1" s="1"/>
  <c r="R8" i="1" a="1"/>
  <c r="R8" i="1" s="1"/>
  <c r="R9" i="1" a="1"/>
  <c r="R9" i="1" s="1"/>
  <c r="R10" i="1" a="1"/>
  <c r="R10" i="1" s="1"/>
  <c r="R11" i="1" a="1"/>
  <c r="R11" i="1" s="1"/>
  <c r="R12" i="1" a="1"/>
  <c r="R12" i="1" s="1"/>
  <c r="R13" i="1" a="1"/>
  <c r="R13" i="1" s="1"/>
  <c r="R14" i="1" a="1"/>
  <c r="R14" i="1" s="1"/>
  <c r="R15" i="1" a="1"/>
  <c r="R15" i="1" s="1"/>
  <c r="R16" i="1" a="1"/>
  <c r="R16" i="1" s="1"/>
  <c r="R17" i="1" a="1"/>
  <c r="R17" i="1" s="1"/>
  <c r="R18" i="1" a="1"/>
  <c r="R18" i="1" s="1"/>
  <c r="R19" i="1" a="1"/>
  <c r="R19" i="1" s="1"/>
  <c r="R20" i="1" a="1"/>
  <c r="R20" i="1" s="1"/>
  <c r="R21" i="1" a="1"/>
  <c r="R21" i="1" s="1"/>
  <c r="R22" i="1" a="1"/>
  <c r="R22" i="1" s="1"/>
  <c r="R23" i="1" a="1"/>
  <c r="R23" i="1" s="1"/>
  <c r="R24" i="1" a="1"/>
  <c r="R24" i="1" s="1"/>
  <c r="R25" i="1" a="1"/>
  <c r="R25" i="1" s="1"/>
  <c r="R26" i="1" a="1"/>
  <c r="R26" i="1" s="1"/>
  <c r="R27" i="1" a="1"/>
  <c r="R27" i="1" s="1"/>
  <c r="R28" i="1" a="1"/>
  <c r="R28" i="1" s="1"/>
  <c r="R29" i="1" a="1"/>
  <c r="R29" i="1" s="1"/>
  <c r="R30" i="1" a="1"/>
  <c r="R30" i="1" s="1"/>
  <c r="R31" i="1" a="1"/>
  <c r="R31" i="1" s="1"/>
  <c r="R32" i="1" a="1"/>
  <c r="R32" i="1" s="1"/>
  <c r="R33" i="1" a="1"/>
  <c r="R33" i="1" s="1"/>
  <c r="R34" i="1" a="1"/>
  <c r="R34" i="1" s="1"/>
  <c r="R35" i="1" a="1"/>
  <c r="R35" i="1" s="1"/>
  <c r="R36" i="1" a="1"/>
  <c r="R36" i="1" s="1"/>
  <c r="R37" i="1" a="1"/>
  <c r="R37" i="1" s="1"/>
  <c r="R38" i="1" a="1"/>
  <c r="R38" i="1" s="1"/>
  <c r="R3" i="1" a="1"/>
  <c r="R3" i="1" s="1"/>
  <c r="R2" i="1" a="1"/>
  <c r="R2" i="1" s="1"/>
  <c r="I2" i="1" a="1"/>
  <c r="I2" i="1" s="1"/>
  <c r="E2" i="1" a="1"/>
  <c r="E2" i="1" s="1"/>
  <c r="C2" i="1" a="1"/>
  <c r="C2" i="1" s="1"/>
  <c r="G3" i="1" l="1"/>
  <c r="G11" i="1"/>
  <c r="G19" i="1"/>
  <c r="G27" i="1"/>
  <c r="G35" i="1"/>
  <c r="G4" i="1"/>
  <c r="G12" i="1"/>
  <c r="G20" i="1"/>
  <c r="G28" i="1"/>
  <c r="G36" i="1"/>
  <c r="G5" i="1"/>
  <c r="G13" i="1"/>
  <c r="G21" i="1"/>
  <c r="G29" i="1"/>
  <c r="G37" i="1"/>
  <c r="G6" i="1"/>
  <c r="G14" i="1"/>
  <c r="G22" i="1"/>
  <c r="G30" i="1"/>
  <c r="G38" i="1"/>
  <c r="G7" i="1"/>
  <c r="G15" i="1"/>
  <c r="G23" i="1"/>
  <c r="G31" i="1"/>
  <c r="G8" i="1"/>
  <c r="G16" i="1"/>
  <c r="G24" i="1"/>
  <c r="G32" i="1"/>
  <c r="G9" i="1"/>
  <c r="G17" i="1"/>
  <c r="G25" i="1"/>
  <c r="G33" i="1"/>
  <c r="G10" i="1"/>
  <c r="G18" i="1"/>
  <c r="G26" i="1"/>
  <c r="G34" i="1"/>
  <c r="O34" i="1"/>
  <c r="O26" i="1"/>
  <c r="O18" i="1"/>
  <c r="O10" i="1"/>
  <c r="P38" i="1"/>
  <c r="P30" i="1"/>
  <c r="P22" i="1"/>
  <c r="P14" i="1"/>
  <c r="P6" i="1"/>
  <c r="O33" i="1"/>
  <c r="O25" i="1"/>
  <c r="O17" i="1"/>
  <c r="O9" i="1"/>
  <c r="P37" i="1"/>
  <c r="P29" i="1"/>
  <c r="P21" i="1"/>
  <c r="P13" i="1"/>
  <c r="P5" i="1"/>
  <c r="O32" i="1"/>
  <c r="O24" i="1"/>
  <c r="O16" i="1"/>
  <c r="O8" i="1"/>
  <c r="P36" i="1"/>
  <c r="P28" i="1"/>
  <c r="P20" i="1"/>
  <c r="P12" i="1"/>
  <c r="P4" i="1"/>
  <c r="O31" i="1"/>
  <c r="O23" i="1"/>
  <c r="O15" i="1"/>
  <c r="O7" i="1"/>
  <c r="P35" i="1"/>
  <c r="P27" i="1"/>
  <c r="P19" i="1"/>
  <c r="P11" i="1"/>
  <c r="P3" i="1"/>
  <c r="O30" i="1"/>
  <c r="O22" i="1"/>
  <c r="O14" i="1"/>
  <c r="O6" i="1"/>
  <c r="P34" i="1"/>
  <c r="P26" i="1"/>
  <c r="P18" i="1"/>
  <c r="P10" i="1"/>
  <c r="O38" i="1"/>
  <c r="O35" i="1"/>
  <c r="O27" i="1"/>
  <c r="O19" i="1"/>
  <c r="O11" i="1"/>
  <c r="O3" i="1"/>
  <c r="P31" i="1"/>
  <c r="P23" i="1"/>
  <c r="P15" i="1"/>
  <c r="P7" i="1"/>
  <c r="O37" i="1"/>
  <c r="O29" i="1"/>
  <c r="O21" i="1"/>
  <c r="O13" i="1"/>
  <c r="O5" i="1"/>
  <c r="P33" i="1"/>
  <c r="P25" i="1"/>
  <c r="P17" i="1"/>
  <c r="P9" i="1"/>
  <c r="O36" i="1"/>
  <c r="O28" i="1"/>
  <c r="O20" i="1"/>
  <c r="O12" i="1"/>
  <c r="O4" i="1"/>
  <c r="P32" i="1"/>
  <c r="P24" i="1"/>
  <c r="P16" i="1"/>
  <c r="P8" i="1"/>
  <c r="P2" i="1"/>
  <c r="O2" i="1" l="1"/>
  <c r="G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tc={B7FFE2B2-31A0-E249-AD3F-DF8C5E23D99B}</author>
  </authors>
  <commentList>
    <comment ref="F1" authorId="0" shapeId="0" xr:uid="{B7FFE2B2-31A0-E249-AD3F-DF8C5E23D99B}">
      <text>
        <t>[Threaded comment]
Your version of Excel allows you to read this threaded comment; however, any edits to it will get removed if the file is opened in a newer version of Excel. Learn more: https://go.microsoft.com/fwlink/?linkid=870924
Comment:
    Target price to save on your watch list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<sst xmlns="http://schemas.openxmlformats.org/spreadsheetml/2006/main" count="63" uniqueCount="55">
  <si>
    <t>Ticker</t>
  </si>
  <si>
    <t>Name</t>
  </si>
  <si>
    <t>Price</t>
  </si>
  <si>
    <t>Changes percentage</t>
  </si>
  <si>
    <t>EPS</t>
  </si>
  <si>
    <t>PE</t>
  </si>
  <si>
    <t>META</t>
  </si>
  <si>
    <t>NVDA</t>
  </si>
  <si>
    <t>V</t>
  </si>
  <si>
    <t>AMZN</t>
  </si>
  <si>
    <t>BABA</t>
  </si>
  <si>
    <t>Market Cap</t>
  </si>
  <si>
    <t>Year High</t>
  </si>
  <si>
    <t>Year Low</t>
  </si>
  <si>
    <t>Shares Outstanding</t>
  </si>
  <si>
    <t>Percent from Year High</t>
  </si>
  <si>
    <t>Percent from Year Low</t>
  </si>
  <si>
    <t>NFLX</t>
  </si>
  <si>
    <t>6 Month Chart</t>
  </si>
  <si>
    <t>Wisesheets Templates</t>
  </si>
  <si>
    <t xml:space="preserve">  Stock watchlist template</t>
  </si>
  <si>
    <t xml:space="preserve">  Instructions:</t>
  </si>
  <si>
    <t xml:space="preserve">  1. Open the "Stock tracker" sheet</t>
  </si>
  <si>
    <t xml:space="preserve">  2. Enter the tickers you are interested in tracking in the first column of the spreadsheet</t>
  </si>
  <si>
    <t xml:space="preserve"> </t>
  </si>
  <si>
    <t>Disclaimer</t>
  </si>
  <si>
    <t>© 2023 Wisesheets inc.</t>
  </si>
  <si>
    <t xml:space="preserve">All rights reserved.  The contents of this publication, including but not limited to all written material, content layout, images, formulas, and code, are protected under international copyright and trademark laws.  </t>
  </si>
  <si>
    <t>Target Price</t>
  </si>
  <si>
    <t>Difference</t>
  </si>
  <si>
    <t xml:space="preserve">  3. Enter the tickers you are interested in tracking in the first column of the spreadsheet</t>
  </si>
  <si>
    <t xml:space="preserve">  4. [OPTIONAL] Enter the target price of the stock you're looking to track</t>
  </si>
  <si>
    <t xml:space="preserve">  5. [OPTIONAL] Add new columns with new metrics to track! A full list of available parameters can be found at www.wisesheets.io/available-data</t>
  </si>
  <si>
    <t>PDD</t>
  </si>
  <si>
    <t>100% / 80% Convviction</t>
  </si>
  <si>
    <t>MELI</t>
  </si>
  <si>
    <t>FICO</t>
  </si>
  <si>
    <t>GOOGL</t>
  </si>
  <si>
    <t>MCO</t>
  </si>
  <si>
    <t>SPGI</t>
  </si>
  <si>
    <t>100%%</t>
  </si>
  <si>
    <t>NU</t>
  </si>
  <si>
    <t>SE</t>
  </si>
  <si>
    <t>CSU</t>
  </si>
  <si>
    <t>UBER</t>
  </si>
  <si>
    <t>ASML</t>
  </si>
  <si>
    <t>BN</t>
  </si>
  <si>
    <t>CVNA</t>
  </si>
  <si>
    <t>CB</t>
  </si>
  <si>
    <t>RACE</t>
  </si>
  <si>
    <t>HHC</t>
  </si>
  <si>
    <t>QSR</t>
  </si>
  <si>
    <t>cost</t>
  </si>
  <si>
    <t>BRK</t>
  </si>
  <si>
    <t>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</si>
</sst>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_(&quot;$&quot;* #,##0_);_(&quot;$&quot;* \(#,##0\);_(&quot;$&quot;* &quot;-&quot;??_);_(@_)"/>
  </numFmts>
  <fonts count="11">
    <font>
      <sz val="10"/>
      <color rgb="FF000000"/>
      <name val="Arial"/>
      <scheme val="minor"/>
    </font>
    <font>
      <b/>
      <sz val="14"/>
      <color theme="1"/>
      <name val="Roboto"/>
    </font>
    <font>
      <sz val="14"/>
      <color theme="1"/>
      <name val="Roboto"/>
    </font>
    <font>
      <sz val="14"/>
      <color rgb="FF000000"/>
      <name val="Roboto"/>
    </font>
    <font>
      <sz val="10"/>
      <color rgb="FF000000"/>
      <name val="Arial"/>
      <family val="2"/>
      <scheme val="minor"/>
    </font>
    <font>
      <sz val="18"/>
      <color theme="0"/>
      <name val="Calibri (Body)"/>
    </font>
    <font>
      <sz val="72"/>
      <color theme="0"/>
      <name val="Arial"/>
      <family val="2"/>
      <scheme val="minor"/>
    </font>
    <font>
      <sz val="24"/>
      <color theme="0"/>
      <name val="Arial"/>
      <family val="2"/>
      <scheme val="minor"/>
    </font>
    <font>
      <sz val="11"/>
      <color theme="0"/>
      <name val="Arial"/>
      <family val="2"/>
      <scheme val="minor"/>
    </font>
    <font>
      <b/>
      <sz val="16"/>
      <color theme="0"/>
      <name val="Arial"/>
      <family val="2"/>
      <scheme val="minor"/>
    </font>
    <font>
      <sz val="14"/>
      <color rgb="FF00000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4C7C3"/>
        <bgColor rgb="FFF4C7C3"/>
      </patternFill>
    </fill>
    <fill>
      <patternFill patternType="solid">
        <fgColor rgb="FFB7E1CD"/>
        <bgColor rgb="FFB7E1CD"/>
      </patternFill>
    </fill>
    <fill>
      <patternFill patternType="solid">
        <fgColor rgb="FF334168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 applyAlignment="1">
      <alignment horizontal="left"/>
    </xf>
    <xf numFmtId="164" fontId="2" fillId="0" borderId="0" xfId="0" applyNumberFormat="1" applyFont="1" applyAlignment="1">
      <alignment horizontal="center"/>
    </xf>
    <xf numFmtId="10" fontId="3" fillId="2" borderId="0" xfId="0" applyNumberFormat="1" applyFont="1" applyFill="1" applyAlignment="1">
      <alignment horizontal="center"/>
    </xf>
    <xf numFmtId="10" fontId="3" fillId="3" borderId="0" xfId="0" applyNumberFormat="1" applyFont="1" applyFill="1" applyAlignment="1">
      <alignment horizontal="center"/>
    </xf>
    <xf numFmtId="0" fontId="3" fillId="0" borderId="0" xfId="0" applyFont="1"/>
    <xf numFmtId="3" fontId="3" fillId="0" borderId="0" xfId="0" applyNumberFormat="1" applyFont="1" applyAlignment="1">
      <alignment horizontal="center"/>
    </xf>
    <xf numFmtId="10" fontId="2" fillId="0" borderId="0" xfId="0" applyNumberFormat="1" applyFont="1"/>
    <xf numFmtId="4" fontId="2" fillId="0" borderId="0" xfId="0" applyNumberFormat="1" applyFont="1"/>
    <xf numFmtId="165" fontId="3" fillId="0" borderId="0" xfId="1" applyNumberFormat="1" applyFont="1" applyAlignment="1">
      <alignment horizontal="center"/>
    </xf>
    <xf numFmtId="44" fontId="2" fillId="0" borderId="0" xfId="1" applyFont="1"/>
    <xf numFmtId="0" fontId="1" fillId="0" borderId="0" xfId="0" applyFont="1"/>
    <xf numFmtId="0" fontId="5" fillId="4" borderId="0" xfId="0" applyFont="1" applyFill="1"/>
    <xf numFmtId="0" fontId="0" fillId="4" borderId="0" xfId="0" applyFill="1"/>
    <xf numFmtId="0" fontId="0" fillId="4" borderId="0" xfId="0" applyFill="1" applyAlignment="1">
      <alignment vertical="center"/>
    </xf>
    <xf numFmtId="0" fontId="6" fillId="4" borderId="0" xfId="0" applyFont="1" applyFill="1" applyAlignment="1">
      <alignment horizontal="left"/>
    </xf>
    <xf numFmtId="0" fontId="7" fillId="4" borderId="0" xfId="0" applyFont="1" applyFill="1"/>
    <xf numFmtId="0" fontId="8" fillId="4" borderId="0" xfId="0" applyFont="1" applyFill="1"/>
    <xf numFmtId="0" fontId="9" fillId="4" borderId="1" xfId="0" applyFont="1" applyFill="1" applyBorder="1" applyAlignment="1">
      <alignment horizontal="center"/>
    </xf>
    <xf numFmtId="0" fontId="9" fillId="4" borderId="2" xfId="0" applyFont="1" applyFill="1" applyBorder="1"/>
    <xf numFmtId="0" fontId="9" fillId="4" borderId="2" xfId="0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wrapText="1"/>
    </xf>
    <xf numFmtId="44" fontId="10" fillId="5" borderId="0" xfId="0" applyNumberFormat="1" applyFont="1" applyFill="1" applyAlignment="1">
      <alignment horizontal="center"/>
    </xf>
    <xf numFmtId="0" fontId="0" fillId="0" borderId="0" xfId="0" applyAlignment="1">
      <alignment wrapText="1"/>
    </xf>
    <xf numFmtId="9" fontId="0" fillId="0" borderId="0" xfId="0" applyNumberFormat="1" applyAlignment="1">
      <alignment horizontal="left"/>
    </xf>
  </cellXfs>
  <cellStyles count="2">
    <cellStyle name="Currency" xfId="1" builtinId="4"/>
    <cellStyle name="Normal" xfId="0" builtinId="0"/>
  </cellStyles>
  <dxfs count="2">
    <dxf>
      <font>
        <color theme="5"/>
      </font>
      <fill>
        <patternFill patternType="none"/>
      </fill>
    </dxf>
    <dxf>
      <font>
        <color theme="7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165100</xdr:colOff>
      <xdr:row>3</xdr:row>
      <xdr:rowOff>419100</xdr:rowOff>
    </xdr:from>
    <xdr:to>
      <xdr:col>18</xdr:col>
      <xdr:colOff>455774</xdr:colOff>
      <xdr:row>9</xdr:row>
      <xdr:rowOff>119256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A99BFD9B-D004-224F-B728-F78AF2461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3100" y="914400"/>
          <a:ext cx="1941674" cy="18591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valetbox-my.sharepoint.com/personal/jlynch_tlcnj_com/Documents/DOCUMENTS%20-%20JFL/MARGIN%20OF%20SAFETY%20-%20MY%20GOAL%2010%20MILLION/1%20STOCKS/JFL%20&amp;%20KL%20Intrinsic%20Value%20WATCHLIST%20w25%25MOS%202026/META-%20Meta%20Platforms%20Financials%20,%20DCF,%20Hypercharts%20Stock%20Graphs1.xlsx" TargetMode="External"/><Relationship Id="rId2" Type="http://schemas.microsoft.com/office/2019/04/relationships/externalLinkLongPath" Target="JFL%20&amp;%20KL%20Intrinsic%20Value%20WATCHLIST%20w25%25MOS%202026/META-%20Meta%20Platforms%20Financials%20,%20DCF,%20Hypercharts%20Stock%20Graphs1.xlsx?C255DB56" TargetMode="External"/><Relationship Id="rId1" Type="http://schemas.openxmlformats.org/officeDocument/2006/relationships/externalLinkPath" Target="file:///\\C255DB56\META-%20Meta%20Platforms%20Financials%20,%20DCF,%20Hypercharts%20Stock%20Graphs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Summary"/>
      <sheetName val="Reverse DCF"/>
      <sheetName val="Dashboard"/>
      <sheetName val="Financials"/>
      <sheetName val="DCF 2"/>
      <sheetName val="Data"/>
      <sheetName val="dcf note page"/>
    </sheetNames>
    <sheetDataSet>
      <sheetData sheetId="0"/>
      <sheetData sheetId="1">
        <row r="19">
          <cell r="E19">
            <v>416.63530384753483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Microsoft Office User" id="{C04953F0-DE1F-A64E-AEB5-E98BF4421C1F}" userId="Microsoft Office User" providerId="None"/>
</personList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1" dT="2023-08-31T19:55:27.50" personId="{C04953F0-DE1F-A64E-AEB5-E98BF4421C1F}" id="{B7FFE2B2-31A0-E249-AD3F-DF8C5E23D99B}">
    <text>Target price to save on your watch list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700" row="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1D80057C-8E88-D240-A344-F67D9DF96734}">
  <we:reference id="wa200002252" version="1.0.0.2" store="en-US" storeType="OMEX"/>
  <we:alternateReferences>
    <we:reference id="wa200002252" version="1.0.0.2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_xldudf_WISE</we:customFunctionIds>
        <we:customFunctionIds>_xldudf_WISEPRICE</we:customFunctionIds>
        <we:customFunctionIds>_xldudf_WISEFUNDS</we:customFunctionIds>
        <we:customFunctionIds>_xldudf_WISEOPTIONS</we:customFunctionIds>
      </we:customFunctionIdList>
    </a:ext>
    <a:ext xmlns:a="http://schemas.openxmlformats.org/drawingml/2006/main" uri="{0858819E-0033-43BF-8937-05EC82904868}">
      <we:backgroundApp state="1" runtimeId="Taskpane.Url"/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43625-54A3-7E42-9DFD-48A8D8E9D208}">
  <dimension ref="A3:S24"/>
  <sheetViews>
    <sheetView showGridLines="0" workbookViewId="0">
      <selection activeCell="C34" sqref="C34"/>
    </sheetView>
  </sheetViews>
  <sheetFormatPr defaultColWidth="10.64453125" defaultRowHeight="12.7"/>
  <sheetData>
    <row r="3" spans="1:19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</row>
    <row r="4" spans="1:19" ht="90">
      <c r="A4" s="14"/>
      <c r="B4" s="15" t="s">
        <v>19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</row>
    <row r="5" spans="1:19" ht="29.7">
      <c r="A5" s="13"/>
      <c r="B5" s="16" t="s">
        <v>20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</row>
    <row r="6" spans="1:19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</row>
    <row r="7" spans="1:19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</row>
    <row r="8" spans="1:19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</row>
    <row r="9" spans="1:19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</row>
    <row r="10" spans="1:19" ht="22.35">
      <c r="A10" s="13"/>
      <c r="B10" s="12" t="s">
        <v>21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</row>
    <row r="11" spans="1:19" ht="22.35">
      <c r="A11" s="13"/>
      <c r="B11" s="12" t="s">
        <v>22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</row>
    <row r="12" spans="1:19" ht="22.35">
      <c r="A12" s="13"/>
      <c r="B12" s="12" t="s">
        <v>23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</row>
    <row r="13" spans="1:19" ht="22.35">
      <c r="A13" s="13"/>
      <c r="B13" s="12" t="s">
        <v>30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</row>
    <row r="14" spans="1:19" ht="22.35">
      <c r="A14" s="13"/>
      <c r="B14" s="12" t="s">
        <v>31</v>
      </c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</row>
    <row r="15" spans="1:19" ht="22.35">
      <c r="A15" s="13"/>
      <c r="B15" s="12" t="s">
        <v>32</v>
      </c>
      <c r="C15" s="12"/>
      <c r="D15" s="12"/>
      <c r="E15" s="12"/>
      <c r="F15" s="12"/>
      <c r="G15" s="12"/>
      <c r="H15" s="12"/>
      <c r="I15" s="12"/>
      <c r="J15" s="12"/>
      <c r="K15" s="13"/>
      <c r="L15" s="13"/>
      <c r="M15" s="13"/>
      <c r="N15" s="13"/>
      <c r="O15" s="13"/>
      <c r="P15" s="13"/>
      <c r="Q15" s="13"/>
      <c r="R15" s="13"/>
      <c r="S15" s="13"/>
    </row>
    <row r="16" spans="1:19" ht="22.35">
      <c r="A16" s="13"/>
      <c r="B16" s="12" t="s">
        <v>24</v>
      </c>
      <c r="C16" s="12"/>
      <c r="D16" s="12"/>
      <c r="E16" s="12"/>
      <c r="F16" s="12"/>
      <c r="G16" s="12"/>
      <c r="H16" s="12"/>
      <c r="I16" s="12"/>
      <c r="J16" s="12"/>
      <c r="K16" s="13"/>
      <c r="L16" s="13"/>
      <c r="M16" s="13"/>
      <c r="N16" s="13"/>
      <c r="O16" s="13"/>
      <c r="P16" s="13"/>
      <c r="Q16" s="13"/>
      <c r="R16" s="13"/>
      <c r="S16" s="13"/>
    </row>
    <row r="17" spans="1:19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</row>
    <row r="18" spans="1:19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</row>
    <row r="19" spans="1:19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</row>
    <row r="20" spans="1:19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</row>
    <row r="21" spans="1:19" ht="22.35">
      <c r="A21" s="13"/>
      <c r="B21" s="12" t="s">
        <v>25</v>
      </c>
      <c r="C21" s="12"/>
      <c r="D21" s="12"/>
      <c r="E21" s="12"/>
      <c r="F21" s="12"/>
      <c r="G21" s="12"/>
      <c r="H21" s="12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</row>
    <row r="22" spans="1:19" ht="22.35">
      <c r="A22" s="13"/>
      <c r="B22" s="17" t="s">
        <v>26</v>
      </c>
      <c r="C22" s="17"/>
      <c r="D22" s="17"/>
      <c r="E22" s="12"/>
      <c r="F22" s="12"/>
      <c r="G22" s="12"/>
      <c r="H22" s="12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</row>
    <row r="23" spans="1:19" ht="22.35">
      <c r="A23" s="13"/>
      <c r="B23" s="17" t="s">
        <v>27</v>
      </c>
      <c r="C23" s="17"/>
      <c r="D23" s="17"/>
      <c r="E23" s="12"/>
      <c r="F23" s="12"/>
      <c r="G23" s="12"/>
      <c r="H23" s="12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</row>
    <row r="24" spans="1:19" ht="22.35">
      <c r="A24" s="13"/>
      <c r="B24" s="17"/>
      <c r="C24" s="17"/>
      <c r="D24" s="17"/>
      <c r="E24" s="12"/>
      <c r="F24" s="12"/>
      <c r="G24" s="12"/>
      <c r="H24" s="12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EI43"/>
  <sheetViews>
    <sheetView tabSelected="1" zoomScale="90" zoomScaleNormal="90" workbookViewId="0">
      <selection activeCell="F6" sqref="F6"/>
    </sheetView>
  </sheetViews>
  <sheetFormatPr defaultColWidth="12.64453125" defaultRowHeight="15.75" customHeight="1"/>
  <cols>
    <col min="2" max="2" width="17.46875" customWidth="1"/>
    <col min="3" max="3" width="53.46875" bestFit="1" customWidth="1"/>
    <col min="4" max="4" width="25.64453125" customWidth="1"/>
    <col min="5" max="5" width="19.87890625" customWidth="1"/>
    <col min="6" max="6" width="15.29296875" customWidth="1"/>
    <col min="7" max="7" width="14.46875" bestFit="1" customWidth="1"/>
    <col min="8" max="8" width="21.05859375" bestFit="1" customWidth="1"/>
    <col min="9" max="9" width="13.46875" customWidth="1"/>
    <col min="10" max="10" width="14.64453125" customWidth="1"/>
    <col min="11" max="11" width="20.05859375" bestFit="1" customWidth="1"/>
    <col min="12" max="12" width="27.46875" bestFit="1" customWidth="1"/>
    <col min="13" max="13" width="13.05859375" customWidth="1"/>
    <col min="14" max="14" width="14" customWidth="1"/>
    <col min="15" max="15" width="23.8203125" bestFit="1" customWidth="1"/>
    <col min="16" max="16" width="23.3515625" bestFit="1" customWidth="1"/>
  </cols>
  <sheetData>
    <row r="1" spans="1:139" ht="40.35" thickBot="1">
      <c r="A1" s="27" t="s">
        <v>34</v>
      </c>
      <c r="B1" s="18" t="s">
        <v>0</v>
      </c>
      <c r="C1" s="19" t="s">
        <v>1</v>
      </c>
      <c r="D1" s="18" t="s">
        <v>18</v>
      </c>
      <c r="E1" s="20" t="s">
        <v>2</v>
      </c>
      <c r="F1" s="23" t="s">
        <v>28</v>
      </c>
      <c r="G1" s="20" t="s">
        <v>29</v>
      </c>
      <c r="H1" s="25" t="s">
        <v>3</v>
      </c>
      <c r="I1" s="21" t="s">
        <v>4</v>
      </c>
      <c r="J1" s="22" t="s">
        <v>5</v>
      </c>
      <c r="K1" s="24" t="s">
        <v>14</v>
      </c>
      <c r="L1" s="22" t="s">
        <v>11</v>
      </c>
      <c r="M1" s="22" t="s">
        <v>12</v>
      </c>
      <c r="N1" s="22" t="s">
        <v>13</v>
      </c>
      <c r="O1" s="24" t="s">
        <v>15</v>
      </c>
      <c r="P1" s="24" t="s">
        <v>16</v>
      </c>
    </row>
    <row r="2" spans="1:139" ht="18">
      <c r="A2" t="s">
        <v>40</v>
      </c>
      <c r="B2" s="1" t="s">
        <v>35</v>
      </c>
      <c r="C2" s="8" t="str" cm="1">
        <f t="array" ref="C2:C27">_xldudf_WISEPRICE(B2:B38, C1)</f>
        <v>MercadoLibre, Inc.</v>
      </c>
      <c r="D2" s="8"/>
      <c r="E2" s="10" cm="1">
        <f t="array" ref="E2:E27">_xldudf_WISEPRICE(B2:B38,E1)</f>
        <v>1922.56</v>
      </c>
      <c r="F2" s="26"/>
      <c r="G2" s="10">
        <f>E2-F2</f>
        <v>1922.56</v>
      </c>
      <c r="H2" s="7" cm="1">
        <f t="array" ref="H2:H27">_xldudf_WISEPRICE(B2:B38,H1)</f>
        <v>3.11618E-2</v>
      </c>
      <c r="I2" s="10" cm="1">
        <f t="array" ref="I2:N27">_xldudf_WISEPRICE(B2:B38,I1:N1)</f>
        <v>37.69</v>
      </c>
      <c r="J2" s="8">
        <v>46.95</v>
      </c>
      <c r="K2" s="6">
        <v>50697182</v>
      </c>
      <c r="L2" s="9">
        <v>97468374226</v>
      </c>
      <c r="M2" s="2">
        <v>2645.22</v>
      </c>
      <c r="N2" s="2">
        <v>1723.9</v>
      </c>
      <c r="O2" s="3">
        <f>(E2/M2)-1</f>
        <v>-0.2731946681183417</v>
      </c>
      <c r="P2" s="4">
        <f t="shared" ref="P2:P38" si="0">(E2/N2)-1</f>
        <v>0.1152387029410058</v>
      </c>
      <c r="R2" cm="1">
        <f t="array" ref="R2:EI2">TRANSPOSE(INDEX(_xlfn._xlws.SORT(_xldudf_WISEPRICE(B2,"close",6*30)),,2))</f>
        <v>2472.91</v>
      </c>
      <c r="S2">
        <v>2379.7600000000002</v>
      </c>
      <c r="T2">
        <v>2373.12</v>
      </c>
      <c r="U2">
        <v>2417.8000000000002</v>
      </c>
      <c r="V2">
        <v>2417.4899999999998</v>
      </c>
      <c r="W2">
        <v>2346.96</v>
      </c>
      <c r="X2">
        <v>2373.0100000000002</v>
      </c>
      <c r="Y2">
        <v>2348.9899999999998</v>
      </c>
      <c r="Z2">
        <v>2338.1999999999998</v>
      </c>
      <c r="AA2">
        <v>2339.36</v>
      </c>
      <c r="AB2">
        <v>2335.8200000000002</v>
      </c>
      <c r="AC2">
        <v>2390.14</v>
      </c>
      <c r="AD2">
        <v>2446.3200000000002</v>
      </c>
      <c r="AE2">
        <v>2476.37</v>
      </c>
      <c r="AF2">
        <v>2452.34</v>
      </c>
      <c r="AG2">
        <v>2460.66</v>
      </c>
      <c r="AH2">
        <v>2494.35</v>
      </c>
      <c r="AI2">
        <v>2510.9699999999998</v>
      </c>
      <c r="AJ2">
        <v>2492.25</v>
      </c>
      <c r="AK2">
        <v>2468.42</v>
      </c>
      <c r="AL2">
        <v>2501.31</v>
      </c>
      <c r="AM2">
        <v>2336.94</v>
      </c>
      <c r="AN2">
        <v>2176.91</v>
      </c>
      <c r="AO2">
        <v>2246.6</v>
      </c>
      <c r="AP2">
        <v>2172.75</v>
      </c>
      <c r="AQ2">
        <v>2154.2199999999998</v>
      </c>
      <c r="AR2">
        <v>2187.5700000000002</v>
      </c>
      <c r="AS2">
        <v>2179.89</v>
      </c>
      <c r="AT2">
        <v>2275</v>
      </c>
      <c r="AU2">
        <v>2133.67</v>
      </c>
      <c r="AV2">
        <v>2175.91</v>
      </c>
      <c r="AW2">
        <v>2157.8200000000002</v>
      </c>
      <c r="AX2">
        <v>2048.35</v>
      </c>
      <c r="AY2">
        <v>2043.06</v>
      </c>
      <c r="AZ2">
        <v>2024.98</v>
      </c>
      <c r="BA2">
        <v>2102.11</v>
      </c>
      <c r="BB2">
        <v>2142.0500000000002</v>
      </c>
      <c r="BC2">
        <v>2095.21</v>
      </c>
      <c r="BD2">
        <v>2148.3200000000002</v>
      </c>
      <c r="BE2">
        <v>2161.11</v>
      </c>
      <c r="BF2">
        <v>2282.3200000000002</v>
      </c>
      <c r="BG2">
        <v>2290.14</v>
      </c>
      <c r="BH2">
        <v>2295.92</v>
      </c>
      <c r="BI2">
        <v>2360.7600000000002</v>
      </c>
      <c r="BJ2">
        <v>2327.2600000000002</v>
      </c>
      <c r="BK2">
        <v>2316.4</v>
      </c>
      <c r="BL2">
        <v>2305.69</v>
      </c>
      <c r="BM2">
        <v>2301.88</v>
      </c>
      <c r="BN2">
        <v>2128.33</v>
      </c>
      <c r="BO2">
        <v>2108.6</v>
      </c>
      <c r="BP2">
        <v>2092.04</v>
      </c>
      <c r="BQ2">
        <v>2099.5700000000002</v>
      </c>
      <c r="BR2">
        <v>2103.91</v>
      </c>
      <c r="BS2">
        <v>2031.05</v>
      </c>
      <c r="BT2">
        <v>2048.89</v>
      </c>
      <c r="BU2">
        <v>2057.7199999999998</v>
      </c>
      <c r="BV2">
        <v>2058.81</v>
      </c>
      <c r="BW2">
        <v>2077.1799999999998</v>
      </c>
      <c r="BX2">
        <v>1899.75</v>
      </c>
      <c r="BY2">
        <v>1951.78</v>
      </c>
      <c r="BZ2">
        <v>2008.92</v>
      </c>
      <c r="CA2">
        <v>2055</v>
      </c>
      <c r="CB2">
        <v>2033.32</v>
      </c>
      <c r="CC2">
        <v>2071.7800000000002</v>
      </c>
      <c r="CD2">
        <v>2064.5500000000002</v>
      </c>
      <c r="CE2">
        <v>2115.91</v>
      </c>
      <c r="CF2">
        <v>2119.83</v>
      </c>
      <c r="CG2">
        <v>2139.56</v>
      </c>
      <c r="CH2">
        <v>2066.42</v>
      </c>
      <c r="CI2">
        <v>2088.36</v>
      </c>
      <c r="CJ2">
        <v>2074.4799800000001</v>
      </c>
      <c r="CK2">
        <v>1970.73</v>
      </c>
      <c r="CL2">
        <v>2019.81</v>
      </c>
      <c r="CM2">
        <v>2015.89</v>
      </c>
      <c r="CN2">
        <v>1966.76</v>
      </c>
      <c r="CO2">
        <v>1933.72</v>
      </c>
      <c r="CP2">
        <v>1916.28</v>
      </c>
      <c r="CQ2">
        <v>1964.46</v>
      </c>
      <c r="CR2">
        <v>1997.61</v>
      </c>
      <c r="CS2">
        <v>1993.65</v>
      </c>
      <c r="CT2">
        <v>1995.07</v>
      </c>
      <c r="CU2">
        <v>1998.21</v>
      </c>
      <c r="CV2">
        <v>2005.71</v>
      </c>
      <c r="CW2">
        <v>2014.97</v>
      </c>
      <c r="CX2">
        <v>2020.88</v>
      </c>
      <c r="CY2">
        <v>2014.26</v>
      </c>
      <c r="CZ2">
        <v>1973.7</v>
      </c>
      <c r="DA2">
        <v>2148.62</v>
      </c>
      <c r="DB2">
        <v>2187.04</v>
      </c>
      <c r="DC2">
        <v>2162.61</v>
      </c>
      <c r="DD2">
        <v>2179.8000000000002</v>
      </c>
      <c r="DE2">
        <v>2178.41</v>
      </c>
      <c r="DF2">
        <v>2149.9</v>
      </c>
      <c r="DG2">
        <v>2073.5700000000002</v>
      </c>
      <c r="DH2">
        <v>2101.9499999999998</v>
      </c>
      <c r="DI2">
        <v>2098.85</v>
      </c>
      <c r="DJ2">
        <v>2075.0100000000002</v>
      </c>
      <c r="DK2">
        <v>2034.82</v>
      </c>
      <c r="DL2">
        <v>2057.77</v>
      </c>
      <c r="DM2">
        <v>2153.75</v>
      </c>
      <c r="DN2">
        <v>2137.29</v>
      </c>
      <c r="DO2">
        <v>2212.62</v>
      </c>
      <c r="DP2">
        <v>2295</v>
      </c>
      <c r="DQ2">
        <v>2268.6</v>
      </c>
      <c r="DR2">
        <v>2218.14</v>
      </c>
      <c r="DS2">
        <v>2147.79</v>
      </c>
      <c r="DT2">
        <v>2147.2199999999998</v>
      </c>
      <c r="DU2">
        <v>2099.9</v>
      </c>
      <c r="DV2">
        <v>2052.7800000000002</v>
      </c>
      <c r="DW2">
        <v>2034.76</v>
      </c>
      <c r="DX2">
        <v>1970.15</v>
      </c>
      <c r="DY2">
        <v>2035.59</v>
      </c>
      <c r="DZ2">
        <v>2025.32</v>
      </c>
      <c r="EA2">
        <v>2018.18</v>
      </c>
      <c r="EB2">
        <v>2007</v>
      </c>
      <c r="EC2">
        <v>1988.26</v>
      </c>
      <c r="ED2">
        <v>1975.51</v>
      </c>
      <c r="EE2">
        <v>2009.05</v>
      </c>
      <c r="EF2">
        <v>1996.55</v>
      </c>
      <c r="EG2">
        <v>1996.87</v>
      </c>
      <c r="EH2">
        <v>1864.46</v>
      </c>
      <c r="EI2">
        <v>1864.46</v>
      </c>
    </row>
    <row r="3" spans="1:139" ht="18">
      <c r="A3" t="s">
        <v>40</v>
      </c>
      <c r="B3" s="1" t="s">
        <v>9</v>
      </c>
      <c r="C3" s="8" t="str">
        <v>Amazon.com, Inc.</v>
      </c>
      <c r="D3" s="8"/>
      <c r="E3" s="10">
        <v>208.56</v>
      </c>
      <c r="F3" s="26"/>
      <c r="G3" s="10">
        <f t="shared" ref="G3:G38" si="1">E3-F3</f>
        <v>208.56</v>
      </c>
      <c r="H3" s="7">
        <v>1.6027699999999999E-2</v>
      </c>
      <c r="I3" s="8">
        <v>7.29</v>
      </c>
      <c r="J3" s="8">
        <v>29.13</v>
      </c>
      <c r="K3" s="6">
        <v>10734900000</v>
      </c>
      <c r="L3" s="9">
        <v>2238870744000</v>
      </c>
      <c r="M3" s="2">
        <v>258.60000000000002</v>
      </c>
      <c r="N3" s="2">
        <v>161.38</v>
      </c>
      <c r="O3" s="3">
        <f t="shared" ref="O3:O37" si="2">(E3/M3)-1</f>
        <v>-0.19350348027842235</v>
      </c>
      <c r="P3" s="4">
        <f t="shared" si="0"/>
        <v>0.29235345148097669</v>
      </c>
      <c r="R3" cm="1">
        <f t="array" ref="R3:EI3">TRANSPOSE(INDEX(_xlfn._xlws.SORT(_xldudf_WISEPRICE(B3,"close",6*30)),,2))</f>
        <v>229</v>
      </c>
      <c r="S3">
        <v>225.34</v>
      </c>
      <c r="T3">
        <v>225.99</v>
      </c>
      <c r="U3">
        <v>235.68</v>
      </c>
      <c r="V3">
        <v>232.33</v>
      </c>
      <c r="W3">
        <v>235.84</v>
      </c>
      <c r="X3">
        <v>238.24</v>
      </c>
      <c r="Y3">
        <v>230.33</v>
      </c>
      <c r="Z3">
        <v>229.95</v>
      </c>
      <c r="AA3">
        <v>228.15</v>
      </c>
      <c r="AB3">
        <v>231.43</v>
      </c>
      <c r="AC3">
        <v>234.05</v>
      </c>
      <c r="AD3">
        <v>231.62</v>
      </c>
      <c r="AE3">
        <v>231.23</v>
      </c>
      <c r="AF3">
        <v>231.48</v>
      </c>
      <c r="AG3">
        <v>227.63</v>
      </c>
      <c r="AH3">
        <v>220.71</v>
      </c>
      <c r="AI3">
        <v>220.21</v>
      </c>
      <c r="AJ3">
        <v>218.15</v>
      </c>
      <c r="AK3">
        <v>219.78</v>
      </c>
      <c r="AL3">
        <v>222.17</v>
      </c>
      <c r="AM3">
        <v>219.57</v>
      </c>
      <c r="AN3">
        <v>220.63</v>
      </c>
      <c r="AO3">
        <v>222.41</v>
      </c>
      <c r="AP3">
        <v>219.51</v>
      </c>
      <c r="AQ3">
        <v>220.9</v>
      </c>
      <c r="AR3">
        <v>221.78</v>
      </c>
      <c r="AS3">
        <v>225.22</v>
      </c>
      <c r="AT3">
        <v>227.74</v>
      </c>
      <c r="AU3">
        <v>216.37</v>
      </c>
      <c r="AV3">
        <v>220.07</v>
      </c>
      <c r="AW3">
        <v>216.39</v>
      </c>
      <c r="AX3">
        <v>215.57</v>
      </c>
      <c r="AY3">
        <v>214.47</v>
      </c>
      <c r="AZ3">
        <v>213.04</v>
      </c>
      <c r="BA3">
        <v>216.48</v>
      </c>
      <c r="BB3">
        <v>222.03</v>
      </c>
      <c r="BC3">
        <v>217.95</v>
      </c>
      <c r="BD3">
        <v>221.09</v>
      </c>
      <c r="BE3">
        <v>224.21</v>
      </c>
      <c r="BF3">
        <v>226.97</v>
      </c>
      <c r="BG3">
        <v>229.25</v>
      </c>
      <c r="BH3">
        <v>230.3</v>
      </c>
      <c r="BI3">
        <v>222.86</v>
      </c>
      <c r="BJ3">
        <v>244.22</v>
      </c>
      <c r="BK3">
        <v>254</v>
      </c>
      <c r="BL3">
        <v>249.32</v>
      </c>
      <c r="BM3">
        <v>250.2</v>
      </c>
      <c r="BN3">
        <v>243.04</v>
      </c>
      <c r="BO3">
        <v>244.41</v>
      </c>
      <c r="BP3">
        <v>248.4</v>
      </c>
      <c r="BQ3">
        <v>249.1</v>
      </c>
      <c r="BR3">
        <v>244.2</v>
      </c>
      <c r="BS3">
        <v>237.58</v>
      </c>
      <c r="BT3">
        <v>234.69</v>
      </c>
      <c r="BU3">
        <v>232.87</v>
      </c>
      <c r="BV3">
        <v>222.55</v>
      </c>
      <c r="BW3">
        <v>222.69</v>
      </c>
      <c r="BX3">
        <v>217.14</v>
      </c>
      <c r="BY3">
        <v>220.69</v>
      </c>
      <c r="BZ3">
        <v>226.28</v>
      </c>
      <c r="CA3">
        <v>229.67</v>
      </c>
      <c r="CB3">
        <v>229.16</v>
      </c>
      <c r="CC3">
        <v>233.22</v>
      </c>
      <c r="CD3">
        <v>233.88</v>
      </c>
      <c r="CE3">
        <v>234.42</v>
      </c>
      <c r="CF3">
        <v>232.38</v>
      </c>
      <c r="CG3">
        <v>229.11</v>
      </c>
      <c r="CH3">
        <v>229.53</v>
      </c>
      <c r="CI3">
        <v>226.89</v>
      </c>
      <c r="CJ3">
        <v>227.92</v>
      </c>
      <c r="CK3">
        <v>231.78</v>
      </c>
      <c r="CL3">
        <v>230.28</v>
      </c>
      <c r="CM3">
        <v>226.19</v>
      </c>
      <c r="CN3">
        <v>222.53</v>
      </c>
      <c r="CO3">
        <v>222.56</v>
      </c>
      <c r="CP3">
        <v>221.27</v>
      </c>
      <c r="CQ3">
        <v>226.76</v>
      </c>
      <c r="CR3">
        <v>227.35</v>
      </c>
      <c r="CS3">
        <v>228.43</v>
      </c>
      <c r="CT3">
        <v>232.14</v>
      </c>
      <c r="CU3">
        <v>232.38</v>
      </c>
      <c r="CV3">
        <v>232.52</v>
      </c>
      <c r="CW3">
        <v>232.07</v>
      </c>
      <c r="CX3">
        <v>232.53</v>
      </c>
      <c r="CY3">
        <v>230.82</v>
      </c>
      <c r="CZ3">
        <v>226.5</v>
      </c>
      <c r="DA3">
        <v>233.06</v>
      </c>
      <c r="DB3">
        <v>240.93</v>
      </c>
      <c r="DC3">
        <v>241.56</v>
      </c>
      <c r="DD3">
        <v>246.29</v>
      </c>
      <c r="DE3">
        <v>247.38</v>
      </c>
      <c r="DF3">
        <v>246.47</v>
      </c>
      <c r="DG3">
        <v>242.6</v>
      </c>
      <c r="DH3">
        <v>236.65</v>
      </c>
      <c r="DI3">
        <v>238.18</v>
      </c>
      <c r="DJ3">
        <v>239.12</v>
      </c>
      <c r="DK3">
        <v>231</v>
      </c>
      <c r="DL3">
        <v>231.31</v>
      </c>
      <c r="DM3">
        <v>234.34</v>
      </c>
      <c r="DN3">
        <v>239.16</v>
      </c>
      <c r="DO3">
        <v>238.42</v>
      </c>
      <c r="DP3">
        <v>244.68</v>
      </c>
      <c r="DQ3">
        <v>243.01</v>
      </c>
      <c r="DR3">
        <v>241.73</v>
      </c>
      <c r="DS3">
        <v>239.3</v>
      </c>
      <c r="DT3">
        <v>242.96</v>
      </c>
      <c r="DU3">
        <v>238.62</v>
      </c>
      <c r="DV3">
        <v>232.99</v>
      </c>
      <c r="DW3">
        <v>222.69</v>
      </c>
      <c r="DX3">
        <v>210.32</v>
      </c>
      <c r="DY3">
        <v>208.72</v>
      </c>
      <c r="DZ3">
        <v>206.96</v>
      </c>
      <c r="EA3">
        <v>204.19499999999999</v>
      </c>
      <c r="EB3">
        <v>199.6</v>
      </c>
      <c r="EC3">
        <v>198.79</v>
      </c>
      <c r="ED3">
        <v>201.15</v>
      </c>
      <c r="EE3">
        <v>204.79</v>
      </c>
      <c r="EF3">
        <v>204.86</v>
      </c>
      <c r="EG3">
        <v>210.11</v>
      </c>
      <c r="EH3">
        <v>205.27</v>
      </c>
      <c r="EI3">
        <v>205.27</v>
      </c>
    </row>
    <row r="4" spans="1:139" ht="18">
      <c r="A4" t="s">
        <v>40</v>
      </c>
      <c r="B4" s="1" t="s">
        <v>7</v>
      </c>
      <c r="C4" s="8" t="str">
        <v>NVIDIA Corporation</v>
      </c>
      <c r="D4" s="8"/>
      <c r="E4" s="10">
        <v>192.85</v>
      </c>
      <c r="F4" s="26"/>
      <c r="G4" s="10">
        <f t="shared" si="1"/>
        <v>192.85</v>
      </c>
      <c r="H4" s="7">
        <v>6.7866999999999997E-3</v>
      </c>
      <c r="I4" s="8">
        <v>2.97</v>
      </c>
      <c r="J4" s="8">
        <v>47.85</v>
      </c>
      <c r="K4" s="6">
        <v>24347002229</v>
      </c>
      <c r="L4" s="9">
        <v>4695319379863</v>
      </c>
      <c r="M4" s="2">
        <v>212.19</v>
      </c>
      <c r="N4" s="2">
        <v>86.62</v>
      </c>
      <c r="O4" s="3">
        <f t="shared" si="2"/>
        <v>-9.1144728780809703E-2</v>
      </c>
      <c r="P4" s="4">
        <f t="shared" si="0"/>
        <v>1.2263911336873701</v>
      </c>
      <c r="R4" cm="1">
        <f t="array" ref="R4:EI4">TRANSPOSE(INDEX(_xlfn._xlws.SORT(_xldudf_WISEPRICE(B4,"close",6*30)),,2))</f>
        <v>174.18</v>
      </c>
      <c r="S4">
        <v>170.78</v>
      </c>
      <c r="T4">
        <v>170.62</v>
      </c>
      <c r="U4">
        <v>171.66</v>
      </c>
      <c r="V4">
        <v>167.02</v>
      </c>
      <c r="W4">
        <v>168.31</v>
      </c>
      <c r="X4">
        <v>170.76</v>
      </c>
      <c r="Y4">
        <v>177.33</v>
      </c>
      <c r="Z4">
        <v>177.17</v>
      </c>
      <c r="AA4">
        <v>177.82</v>
      </c>
      <c r="AB4">
        <v>177.75</v>
      </c>
      <c r="AC4">
        <v>174.88</v>
      </c>
      <c r="AD4">
        <v>170.29</v>
      </c>
      <c r="AE4">
        <v>176.24</v>
      </c>
      <c r="AF4">
        <v>176.67</v>
      </c>
      <c r="AG4">
        <v>183.61</v>
      </c>
      <c r="AH4">
        <v>178.43</v>
      </c>
      <c r="AI4">
        <v>176.97</v>
      </c>
      <c r="AJ4">
        <v>177.69</v>
      </c>
      <c r="AK4">
        <v>178.19</v>
      </c>
      <c r="AL4">
        <v>181.85</v>
      </c>
      <c r="AM4">
        <v>186.58</v>
      </c>
      <c r="AN4">
        <v>187.24</v>
      </c>
      <c r="AO4">
        <v>188.89</v>
      </c>
      <c r="AP4">
        <v>187.62</v>
      </c>
      <c r="AQ4">
        <v>185.54</v>
      </c>
      <c r="AR4">
        <v>185.04</v>
      </c>
      <c r="AS4">
        <v>189.11</v>
      </c>
      <c r="AT4">
        <v>192.57</v>
      </c>
      <c r="AU4">
        <v>183.16</v>
      </c>
      <c r="AV4">
        <v>188.32</v>
      </c>
      <c r="AW4">
        <v>180.03</v>
      </c>
      <c r="AX4">
        <v>179.83</v>
      </c>
      <c r="AY4">
        <v>181.81</v>
      </c>
      <c r="AZ4">
        <v>183.22</v>
      </c>
      <c r="BA4">
        <v>182.64</v>
      </c>
      <c r="BB4">
        <v>181.16</v>
      </c>
      <c r="BC4">
        <v>180.28</v>
      </c>
      <c r="BD4">
        <v>182.16</v>
      </c>
      <c r="BE4">
        <v>186.26</v>
      </c>
      <c r="BF4">
        <v>191.49</v>
      </c>
      <c r="BG4">
        <v>201.03</v>
      </c>
      <c r="BH4">
        <v>207.04</v>
      </c>
      <c r="BI4">
        <v>202.89</v>
      </c>
      <c r="BJ4">
        <v>202.49</v>
      </c>
      <c r="BK4">
        <v>206.88</v>
      </c>
      <c r="BL4">
        <v>198.69</v>
      </c>
      <c r="BM4">
        <v>195.21</v>
      </c>
      <c r="BN4">
        <v>188.08</v>
      </c>
      <c r="BO4">
        <v>188.15</v>
      </c>
      <c r="BP4">
        <v>199.05</v>
      </c>
      <c r="BQ4">
        <v>193.16</v>
      </c>
      <c r="BR4">
        <v>193.8</v>
      </c>
      <c r="BS4">
        <v>186.86</v>
      </c>
      <c r="BT4">
        <v>190.17</v>
      </c>
      <c r="BU4">
        <v>186.6</v>
      </c>
      <c r="BV4">
        <v>181.36</v>
      </c>
      <c r="BW4">
        <v>186.52</v>
      </c>
      <c r="BX4">
        <v>180.64</v>
      </c>
      <c r="BY4">
        <v>178.88</v>
      </c>
      <c r="BZ4">
        <v>182.55</v>
      </c>
      <c r="CA4">
        <v>177.82</v>
      </c>
      <c r="CB4">
        <v>180.26</v>
      </c>
      <c r="CC4">
        <v>177</v>
      </c>
      <c r="CD4">
        <v>179.92</v>
      </c>
      <c r="CE4">
        <v>181.46</v>
      </c>
      <c r="CF4">
        <v>179.59</v>
      </c>
      <c r="CG4">
        <v>183.38</v>
      </c>
      <c r="CH4">
        <v>182.41</v>
      </c>
      <c r="CI4">
        <v>185.55</v>
      </c>
      <c r="CJ4">
        <v>184.92</v>
      </c>
      <c r="CK4">
        <v>183.74</v>
      </c>
      <c r="CL4">
        <v>180.93</v>
      </c>
      <c r="CM4">
        <v>175.08</v>
      </c>
      <c r="CN4">
        <v>176.12</v>
      </c>
      <c r="CO4">
        <v>177.72</v>
      </c>
      <c r="CP4">
        <v>170.94</v>
      </c>
      <c r="CQ4">
        <v>174.14</v>
      </c>
      <c r="CR4">
        <v>180.99</v>
      </c>
      <c r="CS4">
        <v>183.69</v>
      </c>
      <c r="CT4">
        <v>189.21</v>
      </c>
      <c r="CU4">
        <v>188.61</v>
      </c>
      <c r="CV4">
        <v>190.53</v>
      </c>
      <c r="CW4">
        <v>188.22</v>
      </c>
      <c r="CX4">
        <v>187.54</v>
      </c>
      <c r="CY4">
        <v>186.5</v>
      </c>
      <c r="CZ4">
        <v>188.85</v>
      </c>
      <c r="DA4">
        <v>188.12</v>
      </c>
      <c r="DB4">
        <v>187.24</v>
      </c>
      <c r="DC4">
        <v>189.11</v>
      </c>
      <c r="DD4">
        <v>185.04</v>
      </c>
      <c r="DE4">
        <v>184.86</v>
      </c>
      <c r="DF4">
        <v>184.94</v>
      </c>
      <c r="DG4">
        <v>185.81</v>
      </c>
      <c r="DH4">
        <v>183.14</v>
      </c>
      <c r="DI4">
        <v>187.05</v>
      </c>
      <c r="DJ4">
        <v>186.23</v>
      </c>
      <c r="DK4">
        <v>178.07</v>
      </c>
      <c r="DL4">
        <v>183.32</v>
      </c>
      <c r="DM4">
        <v>184.84</v>
      </c>
      <c r="DN4">
        <v>187.67</v>
      </c>
      <c r="DO4">
        <v>186.47</v>
      </c>
      <c r="DP4">
        <v>188.52</v>
      </c>
      <c r="DQ4">
        <v>191.52</v>
      </c>
      <c r="DR4">
        <v>192.51</v>
      </c>
      <c r="DS4">
        <v>191.13</v>
      </c>
      <c r="DT4">
        <v>185.61</v>
      </c>
      <c r="DU4">
        <v>180.34</v>
      </c>
      <c r="DV4">
        <v>174.19</v>
      </c>
      <c r="DW4">
        <v>171.88</v>
      </c>
      <c r="DX4">
        <v>185.41</v>
      </c>
      <c r="DY4">
        <v>190.04</v>
      </c>
      <c r="DZ4">
        <v>188.54</v>
      </c>
      <c r="EA4">
        <v>190.05</v>
      </c>
      <c r="EB4">
        <v>186.94</v>
      </c>
      <c r="EC4">
        <v>182.81</v>
      </c>
      <c r="ED4">
        <v>184.97</v>
      </c>
      <c r="EE4">
        <v>187.98</v>
      </c>
      <c r="EF4">
        <v>187.9</v>
      </c>
      <c r="EG4">
        <v>189.82</v>
      </c>
      <c r="EH4">
        <v>191.55</v>
      </c>
      <c r="EI4">
        <v>191.55</v>
      </c>
    </row>
    <row r="5" spans="1:139" ht="18">
      <c r="A5" t="s">
        <v>40</v>
      </c>
      <c r="B5" s="1" t="s">
        <v>36</v>
      </c>
      <c r="C5" s="8" t="str">
        <v>Fair Isaac Corporation</v>
      </c>
      <c r="D5" s="8"/>
      <c r="E5" s="10">
        <v>1227.6300000000001</v>
      </c>
      <c r="F5" s="26"/>
      <c r="G5" s="10">
        <f t="shared" si="1"/>
        <v>1227.6300000000001</v>
      </c>
      <c r="H5" s="7">
        <v>-4.21413E-2</v>
      </c>
      <c r="I5" s="8">
        <v>26.9</v>
      </c>
      <c r="J5" s="8">
        <v>45.4</v>
      </c>
      <c r="K5" s="6">
        <v>23722134</v>
      </c>
      <c r="L5" s="9">
        <v>29122003362</v>
      </c>
      <c r="M5" s="2">
        <v>2217.6</v>
      </c>
      <c r="N5" s="2">
        <v>1193.095</v>
      </c>
      <c r="O5" s="3">
        <f t="shared" si="2"/>
        <v>-0.44641504329004322</v>
      </c>
      <c r="P5" s="4">
        <f t="shared" si="0"/>
        <v>2.8945725193718852E-2</v>
      </c>
      <c r="R5" cm="1">
        <f t="array" ref="R5:EI5">TRANSPOSE(INDEX(_xlfn._xlws.SORT(_xldudf_WISEPRICE(B5,"close",6*30)),,2))</f>
        <v>1521.64</v>
      </c>
      <c r="S5">
        <v>1504.88</v>
      </c>
      <c r="T5">
        <v>1520.75</v>
      </c>
      <c r="U5">
        <v>1518.92</v>
      </c>
      <c r="V5">
        <v>1531.99</v>
      </c>
      <c r="W5">
        <v>1538.2</v>
      </c>
      <c r="X5">
        <v>1546.56</v>
      </c>
      <c r="Y5">
        <v>1530.36</v>
      </c>
      <c r="Z5">
        <v>1596.56</v>
      </c>
      <c r="AA5">
        <v>1544.05</v>
      </c>
      <c r="AB5">
        <v>1555.21</v>
      </c>
      <c r="AC5">
        <v>1553.54</v>
      </c>
      <c r="AD5">
        <v>1551.83</v>
      </c>
      <c r="AE5">
        <v>1522.1</v>
      </c>
      <c r="AF5">
        <v>1477.21</v>
      </c>
      <c r="AG5">
        <v>1538.95</v>
      </c>
      <c r="AH5">
        <v>1534.77</v>
      </c>
      <c r="AI5">
        <v>1543.18</v>
      </c>
      <c r="AJ5">
        <v>1548.36</v>
      </c>
      <c r="AK5">
        <v>1518.78</v>
      </c>
      <c r="AL5">
        <v>1525.44</v>
      </c>
      <c r="AM5">
        <v>1496.53</v>
      </c>
      <c r="AN5">
        <v>1512.71</v>
      </c>
      <c r="AO5">
        <v>1784.68</v>
      </c>
      <c r="AP5">
        <v>1850.65</v>
      </c>
      <c r="AQ5">
        <v>1850.18</v>
      </c>
      <c r="AR5">
        <v>1879.55</v>
      </c>
      <c r="AS5">
        <v>1695.01</v>
      </c>
      <c r="AT5">
        <v>1708.77</v>
      </c>
      <c r="AU5">
        <v>1665.21</v>
      </c>
      <c r="AV5">
        <v>1649.99</v>
      </c>
      <c r="AW5">
        <v>1649.51</v>
      </c>
      <c r="AX5">
        <v>1636.65</v>
      </c>
      <c r="AY5">
        <v>1620.14</v>
      </c>
      <c r="AZ5">
        <v>1616</v>
      </c>
      <c r="BA5">
        <v>1620.39</v>
      </c>
      <c r="BB5">
        <v>1565.83</v>
      </c>
      <c r="BC5">
        <v>1573.94</v>
      </c>
      <c r="BD5">
        <v>1615.36</v>
      </c>
      <c r="BE5">
        <v>1667</v>
      </c>
      <c r="BF5">
        <v>1685.09</v>
      </c>
      <c r="BG5">
        <v>1666.64</v>
      </c>
      <c r="BH5">
        <v>1566.9</v>
      </c>
      <c r="BI5">
        <v>1585.36</v>
      </c>
      <c r="BJ5">
        <v>1659.53</v>
      </c>
      <c r="BK5">
        <v>1650.51</v>
      </c>
      <c r="BL5">
        <v>1606.1</v>
      </c>
      <c r="BM5">
        <v>1629.2</v>
      </c>
      <c r="BN5">
        <v>1674.8</v>
      </c>
      <c r="BO5">
        <v>1740</v>
      </c>
      <c r="BP5">
        <v>1756.34</v>
      </c>
      <c r="BQ5">
        <v>1797.69</v>
      </c>
      <c r="BR5">
        <v>1777.91</v>
      </c>
      <c r="BS5">
        <v>1737.27</v>
      </c>
      <c r="BT5">
        <v>1741.37</v>
      </c>
      <c r="BU5">
        <v>1760.25</v>
      </c>
      <c r="BV5">
        <v>1724.97</v>
      </c>
      <c r="BW5">
        <v>1736.16</v>
      </c>
      <c r="BX5">
        <v>1720.55</v>
      </c>
      <c r="BY5">
        <v>1788.2</v>
      </c>
      <c r="BZ5">
        <v>1748.25</v>
      </c>
      <c r="CA5">
        <v>1810</v>
      </c>
      <c r="CB5">
        <v>1797.27</v>
      </c>
      <c r="CC5">
        <v>1805.83</v>
      </c>
      <c r="CD5">
        <v>1768.68</v>
      </c>
      <c r="CE5">
        <v>1778.71</v>
      </c>
      <c r="CF5">
        <v>1762.35</v>
      </c>
      <c r="CG5">
        <v>1771.87</v>
      </c>
      <c r="CH5">
        <v>1798.53</v>
      </c>
      <c r="CI5">
        <v>1760.45</v>
      </c>
      <c r="CJ5">
        <v>1751.69</v>
      </c>
      <c r="CK5">
        <v>1752.24</v>
      </c>
      <c r="CL5">
        <v>1825.83</v>
      </c>
      <c r="CM5">
        <v>1844.9799800000001</v>
      </c>
      <c r="CN5">
        <v>1807.73</v>
      </c>
      <c r="CO5">
        <v>1792.13</v>
      </c>
      <c r="CP5">
        <v>1755.02</v>
      </c>
      <c r="CQ5">
        <v>1761.41</v>
      </c>
      <c r="CR5">
        <v>1746.81</v>
      </c>
      <c r="CS5">
        <v>1742.63</v>
      </c>
      <c r="CT5">
        <v>1725.78</v>
      </c>
      <c r="CU5">
        <v>1731.01</v>
      </c>
      <c r="CV5">
        <v>1753.19</v>
      </c>
      <c r="CW5">
        <v>1771.69</v>
      </c>
      <c r="CX5">
        <v>1745.75</v>
      </c>
      <c r="CY5">
        <v>1690.62</v>
      </c>
      <c r="CZ5">
        <v>1643.27</v>
      </c>
      <c r="DA5">
        <v>1653.48</v>
      </c>
      <c r="DB5">
        <v>1599.96</v>
      </c>
      <c r="DC5">
        <v>1579.53</v>
      </c>
      <c r="DD5">
        <v>1585.6</v>
      </c>
      <c r="DE5">
        <v>1665.53</v>
      </c>
      <c r="DF5">
        <v>1631.31</v>
      </c>
      <c r="DG5">
        <v>1623.07</v>
      </c>
      <c r="DH5">
        <v>1616.29</v>
      </c>
      <c r="DI5">
        <v>1580.02</v>
      </c>
      <c r="DJ5">
        <v>1567.19</v>
      </c>
      <c r="DK5">
        <v>1494.5</v>
      </c>
      <c r="DL5">
        <v>1535.54</v>
      </c>
      <c r="DM5">
        <v>1556.95</v>
      </c>
      <c r="DN5">
        <v>1544.69</v>
      </c>
      <c r="DO5">
        <v>1550.74</v>
      </c>
      <c r="DP5">
        <v>1545.0050000000001</v>
      </c>
      <c r="DQ5">
        <v>1525.67</v>
      </c>
      <c r="DR5">
        <v>1501.75</v>
      </c>
      <c r="DS5">
        <v>1463.17</v>
      </c>
      <c r="DT5">
        <v>1450.91</v>
      </c>
      <c r="DU5">
        <v>1328.07</v>
      </c>
      <c r="DV5">
        <v>1386.88</v>
      </c>
      <c r="DW5">
        <v>1357.34</v>
      </c>
      <c r="DX5">
        <v>1391</v>
      </c>
      <c r="DY5">
        <v>1372.76</v>
      </c>
      <c r="DZ5">
        <v>1380.68</v>
      </c>
      <c r="EA5">
        <v>1363.31</v>
      </c>
      <c r="EB5">
        <v>1337.64</v>
      </c>
      <c r="EC5">
        <v>1344.74</v>
      </c>
      <c r="ED5">
        <v>1351.6</v>
      </c>
      <c r="EE5">
        <v>1366.93</v>
      </c>
      <c r="EF5">
        <v>1352.73</v>
      </c>
      <c r="EG5">
        <v>1350.45</v>
      </c>
      <c r="EH5">
        <v>1281.6400000000001</v>
      </c>
      <c r="EI5">
        <v>1281.6400000000001</v>
      </c>
    </row>
    <row r="6" spans="1:139" ht="18">
      <c r="A6" t="s">
        <v>40</v>
      </c>
      <c r="B6" s="1" t="s">
        <v>37</v>
      </c>
      <c r="C6" s="8" t="str">
        <v>Alphabet Inc.</v>
      </c>
      <c r="D6" s="8"/>
      <c r="E6" s="10">
        <v>310.89999999999998</v>
      </c>
      <c r="F6" s="26"/>
      <c r="G6" s="10">
        <f t="shared" si="1"/>
        <v>310.89999999999998</v>
      </c>
      <c r="H6" s="7">
        <v>-1.8940999999999999E-3</v>
      </c>
      <c r="I6" s="8">
        <v>10.91</v>
      </c>
      <c r="J6" s="8">
        <v>28.79</v>
      </c>
      <c r="K6" s="6">
        <v>12097000989</v>
      </c>
      <c r="L6" s="9">
        <v>3760957607480</v>
      </c>
      <c r="M6" s="2">
        <v>349</v>
      </c>
      <c r="N6" s="2">
        <v>140.53</v>
      </c>
      <c r="O6" s="3">
        <f t="shared" si="2"/>
        <v>-0.10916905444126079</v>
      </c>
      <c r="P6" s="4">
        <f t="shared" si="0"/>
        <v>1.2123390023482528</v>
      </c>
      <c r="R6" cm="1">
        <f t="array" ref="R6:EI6">TRANSPOSE(INDEX(_xlfn._xlws.SORT(_xldudf_WISEPRICE(B6,"close",6*30)),,2))</f>
        <v>212.91</v>
      </c>
      <c r="S6">
        <v>211.35</v>
      </c>
      <c r="T6">
        <v>230.66</v>
      </c>
      <c r="U6">
        <v>232.3</v>
      </c>
      <c r="V6">
        <v>235</v>
      </c>
      <c r="W6">
        <v>234.04</v>
      </c>
      <c r="X6">
        <v>239.63</v>
      </c>
      <c r="Y6">
        <v>239.17</v>
      </c>
      <c r="Z6">
        <v>240.37</v>
      </c>
      <c r="AA6">
        <v>240.8</v>
      </c>
      <c r="AB6">
        <v>251.61</v>
      </c>
      <c r="AC6">
        <v>251.16</v>
      </c>
      <c r="AD6">
        <v>249.53</v>
      </c>
      <c r="AE6">
        <v>252.03</v>
      </c>
      <c r="AF6">
        <v>254.72</v>
      </c>
      <c r="AG6">
        <v>252.53</v>
      </c>
      <c r="AH6">
        <v>251.66</v>
      </c>
      <c r="AI6">
        <v>247.14</v>
      </c>
      <c r="AJ6">
        <v>245.79</v>
      </c>
      <c r="AK6">
        <v>246.54</v>
      </c>
      <c r="AL6">
        <v>244.05</v>
      </c>
      <c r="AM6">
        <v>243.1</v>
      </c>
      <c r="AN6">
        <v>244.9</v>
      </c>
      <c r="AO6">
        <v>245.69</v>
      </c>
      <c r="AP6">
        <v>245.35</v>
      </c>
      <c r="AQ6">
        <v>250.43</v>
      </c>
      <c r="AR6">
        <v>245.76</v>
      </c>
      <c r="AS6">
        <v>244.62</v>
      </c>
      <c r="AT6">
        <v>241.53</v>
      </c>
      <c r="AU6">
        <v>236.57</v>
      </c>
      <c r="AV6">
        <v>244.15</v>
      </c>
      <c r="AW6">
        <v>245.45</v>
      </c>
      <c r="AX6">
        <v>251.03</v>
      </c>
      <c r="AY6">
        <v>251.46</v>
      </c>
      <c r="AZ6">
        <v>253.3</v>
      </c>
      <c r="BA6">
        <v>256.55</v>
      </c>
      <c r="BB6">
        <v>250.46</v>
      </c>
      <c r="BC6">
        <v>251.69</v>
      </c>
      <c r="BD6">
        <v>253.08</v>
      </c>
      <c r="BE6">
        <v>259.92</v>
      </c>
      <c r="BF6">
        <v>269.27</v>
      </c>
      <c r="BG6">
        <v>267.47000000000003</v>
      </c>
      <c r="BH6">
        <v>274.57</v>
      </c>
      <c r="BI6">
        <v>281.48</v>
      </c>
      <c r="BJ6">
        <v>281.19</v>
      </c>
      <c r="BK6">
        <v>283.72000000000003</v>
      </c>
      <c r="BL6">
        <v>277.54000000000002</v>
      </c>
      <c r="BM6">
        <v>284.31</v>
      </c>
      <c r="BN6">
        <v>284.75</v>
      </c>
      <c r="BO6">
        <v>278.83</v>
      </c>
      <c r="BP6">
        <v>290.10000000000002</v>
      </c>
      <c r="BQ6">
        <v>291.31</v>
      </c>
      <c r="BR6">
        <v>286.70999999999998</v>
      </c>
      <c r="BS6">
        <v>278.57</v>
      </c>
      <c r="BT6">
        <v>276.41000000000003</v>
      </c>
      <c r="BU6">
        <v>285.02</v>
      </c>
      <c r="BV6">
        <v>284.27999999999997</v>
      </c>
      <c r="BW6">
        <v>292.81</v>
      </c>
      <c r="BX6">
        <v>289.45</v>
      </c>
      <c r="BY6">
        <v>299.66000000000003</v>
      </c>
      <c r="BZ6">
        <v>318.58</v>
      </c>
      <c r="CA6">
        <v>323.44</v>
      </c>
      <c r="CB6">
        <v>319.95</v>
      </c>
      <c r="CC6">
        <v>320.18</v>
      </c>
      <c r="CD6">
        <v>314.89</v>
      </c>
      <c r="CE6">
        <v>315.81</v>
      </c>
      <c r="CF6">
        <v>319.63</v>
      </c>
      <c r="CG6">
        <v>317.62</v>
      </c>
      <c r="CH6">
        <v>321.27</v>
      </c>
      <c r="CI6">
        <v>313.72000000000003</v>
      </c>
      <c r="CJ6">
        <v>317.08</v>
      </c>
      <c r="CK6">
        <v>320.20999</v>
      </c>
      <c r="CL6">
        <v>312.49</v>
      </c>
      <c r="CM6">
        <v>309.32</v>
      </c>
      <c r="CN6">
        <v>308.22000000000003</v>
      </c>
      <c r="CO6">
        <v>306.57</v>
      </c>
      <c r="CP6">
        <v>296.72000000000003</v>
      </c>
      <c r="CQ6">
        <v>302.45999999999998</v>
      </c>
      <c r="CR6">
        <v>307.16000000000003</v>
      </c>
      <c r="CS6">
        <v>309.77999999999997</v>
      </c>
      <c r="CT6">
        <v>314.35000000000002</v>
      </c>
      <c r="CU6">
        <v>314.08999999999997</v>
      </c>
      <c r="CV6">
        <v>313.51</v>
      </c>
      <c r="CW6">
        <v>313.56</v>
      </c>
      <c r="CX6">
        <v>313.85000000000002</v>
      </c>
      <c r="CY6">
        <v>313</v>
      </c>
      <c r="CZ6">
        <v>315.14999999999998</v>
      </c>
      <c r="DA6">
        <v>316.54000000000002</v>
      </c>
      <c r="DB6">
        <v>314.33999999999997</v>
      </c>
      <c r="DC6">
        <v>321.98</v>
      </c>
      <c r="DD6">
        <v>325.44</v>
      </c>
      <c r="DE6">
        <v>328.57</v>
      </c>
      <c r="DF6">
        <v>331.86</v>
      </c>
      <c r="DG6">
        <v>335.97</v>
      </c>
      <c r="DH6">
        <v>335.84</v>
      </c>
      <c r="DI6">
        <v>332.78</v>
      </c>
      <c r="DJ6">
        <v>330</v>
      </c>
      <c r="DK6">
        <v>322</v>
      </c>
      <c r="DL6">
        <v>328.38</v>
      </c>
      <c r="DM6">
        <v>330.54</v>
      </c>
      <c r="DN6">
        <v>327.93</v>
      </c>
      <c r="DO6">
        <v>333.26</v>
      </c>
      <c r="DP6">
        <v>334.55</v>
      </c>
      <c r="DQ6">
        <v>336.01</v>
      </c>
      <c r="DR6">
        <v>338.25</v>
      </c>
      <c r="DS6">
        <v>338</v>
      </c>
      <c r="DT6">
        <v>343.69</v>
      </c>
      <c r="DU6">
        <v>339.71</v>
      </c>
      <c r="DV6">
        <v>333.04</v>
      </c>
      <c r="DW6">
        <v>331.25</v>
      </c>
      <c r="DX6">
        <v>322.86</v>
      </c>
      <c r="DY6">
        <v>324.32</v>
      </c>
      <c r="DZ6">
        <v>318.58</v>
      </c>
      <c r="EA6">
        <v>310.95999999999998</v>
      </c>
      <c r="EB6">
        <v>309</v>
      </c>
      <c r="EC6">
        <v>305.72000000000003</v>
      </c>
      <c r="ED6">
        <v>302.02</v>
      </c>
      <c r="EE6">
        <v>303.33</v>
      </c>
      <c r="EF6">
        <v>302.85000000000002</v>
      </c>
      <c r="EG6">
        <v>314.98</v>
      </c>
      <c r="EH6">
        <v>311.49</v>
      </c>
      <c r="EI6">
        <v>311.49</v>
      </c>
    </row>
    <row r="7" spans="1:139" ht="18">
      <c r="A7" t="s">
        <v>40</v>
      </c>
      <c r="B7" s="1" t="s">
        <v>38</v>
      </c>
      <c r="C7" s="8" t="str">
        <v>Moody's Corporation</v>
      </c>
      <c r="D7" s="8"/>
      <c r="E7" s="10">
        <v>452.57</v>
      </c>
      <c r="F7" s="26"/>
      <c r="G7" s="10">
        <f t="shared" si="1"/>
        <v>452.57</v>
      </c>
      <c r="H7" s="7">
        <v>3.5368700000000003E-2</v>
      </c>
      <c r="I7" s="8">
        <v>13.73</v>
      </c>
      <c r="J7" s="8">
        <v>36.47</v>
      </c>
      <c r="K7" s="6">
        <v>179358640</v>
      </c>
      <c r="L7" s="9">
        <v>81172339705</v>
      </c>
      <c r="M7" s="2">
        <v>546.88</v>
      </c>
      <c r="N7" s="2">
        <v>378.71</v>
      </c>
      <c r="O7" s="3">
        <f t="shared" si="2"/>
        <v>-0.17245099473376246</v>
      </c>
      <c r="P7" s="4">
        <f t="shared" si="0"/>
        <v>0.1950304982704445</v>
      </c>
      <c r="R7" cm="1">
        <f t="array" ref="R7:EI7">TRANSPOSE(INDEX(_xlfn._xlws.SORT(_xldudf_WISEPRICE(B7,"close",6*30)),,2))</f>
        <v>509.76</v>
      </c>
      <c r="S7">
        <v>498.5</v>
      </c>
      <c r="T7">
        <v>496.44</v>
      </c>
      <c r="U7">
        <v>499.76</v>
      </c>
      <c r="V7">
        <v>499.03</v>
      </c>
      <c r="W7">
        <v>507.63</v>
      </c>
      <c r="X7">
        <v>507.96</v>
      </c>
      <c r="Y7">
        <v>506.08</v>
      </c>
      <c r="Z7">
        <v>518.70000000000005</v>
      </c>
      <c r="AA7">
        <v>512.30999999999995</v>
      </c>
      <c r="AB7">
        <v>508.76</v>
      </c>
      <c r="AC7">
        <v>508</v>
      </c>
      <c r="AD7">
        <v>511.77</v>
      </c>
      <c r="AE7">
        <v>482.32</v>
      </c>
      <c r="AF7">
        <v>480.74</v>
      </c>
      <c r="AG7">
        <v>488.29</v>
      </c>
      <c r="AH7">
        <v>476.78</v>
      </c>
      <c r="AI7">
        <v>474.8</v>
      </c>
      <c r="AJ7">
        <v>472.69</v>
      </c>
      <c r="AK7">
        <v>476.74</v>
      </c>
      <c r="AL7">
        <v>480.82</v>
      </c>
      <c r="AM7">
        <v>476.48</v>
      </c>
      <c r="AN7">
        <v>479.82</v>
      </c>
      <c r="AO7">
        <v>482.17</v>
      </c>
      <c r="AP7">
        <v>485.04</v>
      </c>
      <c r="AQ7">
        <v>483.45</v>
      </c>
      <c r="AR7">
        <v>488.43</v>
      </c>
      <c r="AS7">
        <v>490.09</v>
      </c>
      <c r="AT7">
        <v>492.46</v>
      </c>
      <c r="AU7">
        <v>484.1</v>
      </c>
      <c r="AV7">
        <v>473.72</v>
      </c>
      <c r="AW7">
        <v>481.25</v>
      </c>
      <c r="AX7">
        <v>478.51</v>
      </c>
      <c r="AY7">
        <v>468.56</v>
      </c>
      <c r="AZ7">
        <v>471.04</v>
      </c>
      <c r="BA7">
        <v>474.46</v>
      </c>
      <c r="BB7">
        <v>484.92</v>
      </c>
      <c r="BC7">
        <v>472.79</v>
      </c>
      <c r="BD7">
        <v>479.3</v>
      </c>
      <c r="BE7">
        <v>490.82</v>
      </c>
      <c r="BF7">
        <v>495.08</v>
      </c>
      <c r="BG7">
        <v>490.76</v>
      </c>
      <c r="BH7">
        <v>471.7</v>
      </c>
      <c r="BI7">
        <v>478.97</v>
      </c>
      <c r="BJ7">
        <v>480.3</v>
      </c>
      <c r="BK7">
        <v>485.95</v>
      </c>
      <c r="BL7">
        <v>487.46</v>
      </c>
      <c r="BM7">
        <v>486.46</v>
      </c>
      <c r="BN7">
        <v>482.21</v>
      </c>
      <c r="BO7">
        <v>487.98</v>
      </c>
      <c r="BP7">
        <v>484.93</v>
      </c>
      <c r="BQ7">
        <v>493</v>
      </c>
      <c r="BR7">
        <v>490.84</v>
      </c>
      <c r="BS7">
        <v>490.77</v>
      </c>
      <c r="BT7">
        <v>479.48</v>
      </c>
      <c r="BU7">
        <v>472.12</v>
      </c>
      <c r="BV7">
        <v>470.16</v>
      </c>
      <c r="BW7">
        <v>472.86</v>
      </c>
      <c r="BX7">
        <v>474.52</v>
      </c>
      <c r="BY7">
        <v>479.65</v>
      </c>
      <c r="BZ7">
        <v>478.75</v>
      </c>
      <c r="CA7">
        <v>485.67</v>
      </c>
      <c r="CB7">
        <v>487.13</v>
      </c>
      <c r="CC7">
        <v>490.78</v>
      </c>
      <c r="CD7">
        <v>487.24</v>
      </c>
      <c r="CE7">
        <v>487.84</v>
      </c>
      <c r="CF7">
        <v>492.01</v>
      </c>
      <c r="CG7">
        <v>489.48</v>
      </c>
      <c r="CH7">
        <v>496.5</v>
      </c>
      <c r="CI7">
        <v>487.13</v>
      </c>
      <c r="CJ7">
        <v>486.57</v>
      </c>
      <c r="CK7">
        <v>479.12</v>
      </c>
      <c r="CL7">
        <v>485.51</v>
      </c>
      <c r="CM7">
        <v>486.4</v>
      </c>
      <c r="CN7">
        <v>487.37</v>
      </c>
      <c r="CO7">
        <v>493</v>
      </c>
      <c r="CP7">
        <v>499.02</v>
      </c>
      <c r="CQ7">
        <v>497.69</v>
      </c>
      <c r="CR7">
        <v>503.08</v>
      </c>
      <c r="CS7">
        <v>509.65</v>
      </c>
      <c r="CT7">
        <v>515.39</v>
      </c>
      <c r="CU7">
        <v>517.28</v>
      </c>
      <c r="CV7">
        <v>520.04</v>
      </c>
      <c r="CW7">
        <v>519.05999999999995</v>
      </c>
      <c r="CX7">
        <v>515.75</v>
      </c>
      <c r="CY7">
        <v>510.85</v>
      </c>
      <c r="CZ7">
        <v>498.98</v>
      </c>
      <c r="DA7">
        <v>526.88</v>
      </c>
      <c r="DB7">
        <v>532.9</v>
      </c>
      <c r="DC7">
        <v>531.44000000000005</v>
      </c>
      <c r="DD7">
        <v>531.16999999999996</v>
      </c>
      <c r="DE7">
        <v>531.61</v>
      </c>
      <c r="DF7">
        <v>535.12</v>
      </c>
      <c r="DG7">
        <v>534.9</v>
      </c>
      <c r="DH7">
        <v>535.98</v>
      </c>
      <c r="DI7">
        <v>539.61</v>
      </c>
      <c r="DJ7">
        <v>538.91999999999996</v>
      </c>
      <c r="DK7">
        <v>517.29999999999995</v>
      </c>
      <c r="DL7">
        <v>524.82000000000005</v>
      </c>
      <c r="DM7">
        <v>530.24</v>
      </c>
      <c r="DN7">
        <v>524.04</v>
      </c>
      <c r="DO7">
        <v>525.41999999999996</v>
      </c>
      <c r="DP7">
        <v>518.87</v>
      </c>
      <c r="DQ7">
        <v>516.62</v>
      </c>
      <c r="DR7">
        <v>515.45000000000005</v>
      </c>
      <c r="DS7">
        <v>515.55999999999995</v>
      </c>
      <c r="DT7">
        <v>517.04999999999995</v>
      </c>
      <c r="DU7">
        <v>471.05</v>
      </c>
      <c r="DV7">
        <v>461.21</v>
      </c>
      <c r="DW7">
        <v>457.7</v>
      </c>
      <c r="DX7">
        <v>452.49</v>
      </c>
      <c r="DY7">
        <v>449.47</v>
      </c>
      <c r="DZ7">
        <v>418.96</v>
      </c>
      <c r="EA7">
        <v>412.23</v>
      </c>
      <c r="EB7">
        <v>415.09</v>
      </c>
      <c r="EC7">
        <v>426.44</v>
      </c>
      <c r="ED7">
        <v>423.22</v>
      </c>
      <c r="EE7">
        <v>450.76</v>
      </c>
      <c r="EF7">
        <v>449.29</v>
      </c>
      <c r="EG7">
        <v>447.82</v>
      </c>
      <c r="EH7">
        <v>437.11</v>
      </c>
      <c r="EI7">
        <v>437.11</v>
      </c>
    </row>
    <row r="8" spans="1:139" ht="18">
      <c r="A8" t="s">
        <v>40</v>
      </c>
      <c r="B8" s="1" t="s">
        <v>39</v>
      </c>
      <c r="C8" s="8" t="str">
        <v>S&amp;P Global Inc.</v>
      </c>
      <c r="D8" s="8"/>
      <c r="E8" s="10">
        <v>418.27</v>
      </c>
      <c r="F8" s="26"/>
      <c r="G8" s="10">
        <f t="shared" si="1"/>
        <v>418.27</v>
      </c>
      <c r="H8" s="7">
        <v>3.3326700000000001E-2</v>
      </c>
      <c r="I8" s="8">
        <v>14.67</v>
      </c>
      <c r="J8" s="8">
        <v>28.55</v>
      </c>
      <c r="K8" s="6">
        <v>302800008</v>
      </c>
      <c r="L8" s="9">
        <v>126652159346</v>
      </c>
      <c r="M8" s="2">
        <v>579.04999999999995</v>
      </c>
      <c r="N8" s="2">
        <v>381.61</v>
      </c>
      <c r="O8" s="3">
        <f t="shared" si="2"/>
        <v>-0.27766168724635176</v>
      </c>
      <c r="P8" s="4">
        <f t="shared" si="0"/>
        <v>9.606666491968241E-2</v>
      </c>
      <c r="R8" cm="1">
        <f t="array" ref="R8:EI8">TRANSPOSE(INDEX(_xlfn._xlws.SORT(_xldudf_WISEPRICE(B8,"close",6*30)),,2))</f>
        <v>548.44000000000005</v>
      </c>
      <c r="S8">
        <v>539.64</v>
      </c>
      <c r="T8">
        <v>539.24</v>
      </c>
      <c r="U8">
        <v>540.26</v>
      </c>
      <c r="V8">
        <v>538.05999999999995</v>
      </c>
      <c r="W8">
        <v>545.87</v>
      </c>
      <c r="X8">
        <v>547.71</v>
      </c>
      <c r="Y8">
        <v>539.89</v>
      </c>
      <c r="Z8">
        <v>550.88</v>
      </c>
      <c r="AA8">
        <v>544.23</v>
      </c>
      <c r="AB8">
        <v>543.99</v>
      </c>
      <c r="AC8">
        <v>541.29</v>
      </c>
      <c r="AD8">
        <v>544.1</v>
      </c>
      <c r="AE8">
        <v>507.8</v>
      </c>
      <c r="AF8">
        <v>507.16</v>
      </c>
      <c r="AG8">
        <v>505.57</v>
      </c>
      <c r="AH8">
        <v>496.76</v>
      </c>
      <c r="AI8">
        <v>490.74</v>
      </c>
      <c r="AJ8">
        <v>484.94</v>
      </c>
      <c r="AK8">
        <v>487.18</v>
      </c>
      <c r="AL8">
        <v>491.34</v>
      </c>
      <c r="AM8">
        <v>486.71</v>
      </c>
      <c r="AN8">
        <v>481.67</v>
      </c>
      <c r="AO8">
        <v>476.63</v>
      </c>
      <c r="AP8">
        <v>479.81</v>
      </c>
      <c r="AQ8">
        <v>478.35</v>
      </c>
      <c r="AR8">
        <v>481.22</v>
      </c>
      <c r="AS8">
        <v>482.43</v>
      </c>
      <c r="AT8">
        <v>487.61</v>
      </c>
      <c r="AU8">
        <v>486.1</v>
      </c>
      <c r="AV8">
        <v>479.34</v>
      </c>
      <c r="AW8">
        <v>486.69</v>
      </c>
      <c r="AX8">
        <v>482.88</v>
      </c>
      <c r="AY8">
        <v>472.05</v>
      </c>
      <c r="AZ8">
        <v>473.19</v>
      </c>
      <c r="BA8">
        <v>477.59</v>
      </c>
      <c r="BB8">
        <v>483.79</v>
      </c>
      <c r="BC8">
        <v>479.74</v>
      </c>
      <c r="BD8">
        <v>482.7</v>
      </c>
      <c r="BE8">
        <v>489.45</v>
      </c>
      <c r="BF8">
        <v>496.64</v>
      </c>
      <c r="BG8">
        <v>493.68</v>
      </c>
      <c r="BH8">
        <v>473.05</v>
      </c>
      <c r="BI8">
        <v>491.57</v>
      </c>
      <c r="BJ8">
        <v>487.21</v>
      </c>
      <c r="BK8">
        <v>497.02</v>
      </c>
      <c r="BL8">
        <v>499.21</v>
      </c>
      <c r="BM8">
        <v>497.1</v>
      </c>
      <c r="BN8">
        <v>490</v>
      </c>
      <c r="BO8">
        <v>496.42</v>
      </c>
      <c r="BP8">
        <v>493.84</v>
      </c>
      <c r="BQ8">
        <v>497.73</v>
      </c>
      <c r="BR8">
        <v>495.84</v>
      </c>
      <c r="BS8">
        <v>502.96</v>
      </c>
      <c r="BT8">
        <v>493.9</v>
      </c>
      <c r="BU8">
        <v>488.95</v>
      </c>
      <c r="BV8">
        <v>490.28</v>
      </c>
      <c r="BW8">
        <v>490.8</v>
      </c>
      <c r="BX8">
        <v>490.91</v>
      </c>
      <c r="BY8">
        <v>493.6</v>
      </c>
      <c r="BZ8">
        <v>489.24</v>
      </c>
      <c r="CA8">
        <v>494.19</v>
      </c>
      <c r="CB8">
        <v>495.61</v>
      </c>
      <c r="CC8">
        <v>498.83</v>
      </c>
      <c r="CD8">
        <v>495.27</v>
      </c>
      <c r="CE8">
        <v>491.21</v>
      </c>
      <c r="CF8">
        <v>499.88</v>
      </c>
      <c r="CG8">
        <v>496.99</v>
      </c>
      <c r="CH8">
        <v>498.52</v>
      </c>
      <c r="CI8">
        <v>492.1</v>
      </c>
      <c r="CJ8">
        <v>490.87</v>
      </c>
      <c r="CK8">
        <v>491.32</v>
      </c>
      <c r="CL8">
        <v>497.56</v>
      </c>
      <c r="CM8">
        <v>501.06</v>
      </c>
      <c r="CN8">
        <v>499.44</v>
      </c>
      <c r="CO8">
        <v>499.86</v>
      </c>
      <c r="CP8">
        <v>510.59</v>
      </c>
      <c r="CQ8">
        <v>506.71</v>
      </c>
      <c r="CR8">
        <v>512.6</v>
      </c>
      <c r="CS8">
        <v>521.9</v>
      </c>
      <c r="CT8">
        <v>525.14</v>
      </c>
      <c r="CU8">
        <v>525.74</v>
      </c>
      <c r="CV8">
        <v>529.45000000000005</v>
      </c>
      <c r="CW8">
        <v>530.1</v>
      </c>
      <c r="CX8">
        <v>527.69000000000005</v>
      </c>
      <c r="CY8">
        <v>522.59</v>
      </c>
      <c r="CZ8">
        <v>512.66</v>
      </c>
      <c r="DA8">
        <v>532.9</v>
      </c>
      <c r="DB8">
        <v>539.65</v>
      </c>
      <c r="DC8">
        <v>537.5</v>
      </c>
      <c r="DD8">
        <v>541.55999999999995</v>
      </c>
      <c r="DE8">
        <v>541.94000000000005</v>
      </c>
      <c r="DF8">
        <v>544.48</v>
      </c>
      <c r="DG8">
        <v>542.16</v>
      </c>
      <c r="DH8">
        <v>545</v>
      </c>
      <c r="DI8">
        <v>545.42999999999995</v>
      </c>
      <c r="DJ8">
        <v>546.35</v>
      </c>
      <c r="DK8">
        <v>519.04</v>
      </c>
      <c r="DL8">
        <v>531.16</v>
      </c>
      <c r="DM8">
        <v>539.79999999999995</v>
      </c>
      <c r="DN8">
        <v>533.61</v>
      </c>
      <c r="DO8">
        <v>535.23</v>
      </c>
      <c r="DP8">
        <v>526.66999999999996</v>
      </c>
      <c r="DQ8">
        <v>528.12</v>
      </c>
      <c r="DR8">
        <v>528.63</v>
      </c>
      <c r="DS8">
        <v>527.79</v>
      </c>
      <c r="DT8">
        <v>527.66</v>
      </c>
      <c r="DU8">
        <v>468.21</v>
      </c>
      <c r="DV8">
        <v>465.51</v>
      </c>
      <c r="DW8">
        <v>451.71</v>
      </c>
      <c r="DX8">
        <v>439.28</v>
      </c>
      <c r="DY8">
        <v>444.19</v>
      </c>
      <c r="DZ8">
        <v>401.08</v>
      </c>
      <c r="EA8">
        <v>390.76</v>
      </c>
      <c r="EB8">
        <v>397.2</v>
      </c>
      <c r="EC8">
        <v>409.54</v>
      </c>
      <c r="ED8">
        <v>410.45</v>
      </c>
      <c r="EE8">
        <v>419.38</v>
      </c>
      <c r="EF8">
        <v>416.67</v>
      </c>
      <c r="EG8">
        <v>417.48</v>
      </c>
      <c r="EH8">
        <v>404.78</v>
      </c>
      <c r="EI8">
        <v>404.78</v>
      </c>
    </row>
    <row r="9" spans="1:139" ht="18">
      <c r="A9" t="s">
        <v>40</v>
      </c>
      <c r="B9" s="1" t="s">
        <v>10</v>
      </c>
      <c r="C9" s="8" t="str">
        <v>Alibaba Group Holding Limited</v>
      </c>
      <c r="D9" s="8"/>
      <c r="E9" s="10">
        <v>153.11000000000001</v>
      </c>
      <c r="F9" s="26"/>
      <c r="G9" s="10">
        <f t="shared" si="1"/>
        <v>153.11000000000001</v>
      </c>
      <c r="H9" s="7">
        <v>2.1598999999999998E-3</v>
      </c>
      <c r="I9" s="8">
        <v>6.95</v>
      </c>
      <c r="J9" s="8">
        <v>20.89</v>
      </c>
      <c r="K9" s="6">
        <v>2318940321</v>
      </c>
      <c r="L9" s="9">
        <v>355052952548</v>
      </c>
      <c r="M9" s="2">
        <v>192.67</v>
      </c>
      <c r="N9" s="2">
        <v>95.73</v>
      </c>
      <c r="O9" s="3">
        <f t="shared" si="2"/>
        <v>-0.20532516738464723</v>
      </c>
      <c r="P9" s="4">
        <f t="shared" si="0"/>
        <v>0.59939412932205172</v>
      </c>
      <c r="R9" cm="1">
        <f t="array" ref="R9:EI9">TRANSPOSE(INDEX(_xlfn._xlws.SORT(_xldudf_WISEPRICE(B9,"close",6*30)),,2))</f>
        <v>135</v>
      </c>
      <c r="S9">
        <v>138.55000000000001</v>
      </c>
      <c r="T9">
        <v>136.44999999999999</v>
      </c>
      <c r="U9">
        <v>130.91999999999999</v>
      </c>
      <c r="V9">
        <v>135.58000000000001</v>
      </c>
      <c r="W9">
        <v>141.19999999999999</v>
      </c>
      <c r="X9">
        <v>147.1</v>
      </c>
      <c r="Y9">
        <v>143.93</v>
      </c>
      <c r="Z9">
        <v>155.44</v>
      </c>
      <c r="AA9">
        <v>155.06</v>
      </c>
      <c r="AB9">
        <v>158.04</v>
      </c>
      <c r="AC9">
        <v>162.21</v>
      </c>
      <c r="AD9">
        <v>166.17</v>
      </c>
      <c r="AE9">
        <v>162.47999999999999</v>
      </c>
      <c r="AF9">
        <v>162.81</v>
      </c>
      <c r="AG9">
        <v>164.25</v>
      </c>
      <c r="AH9">
        <v>163.08000000000001</v>
      </c>
      <c r="AI9">
        <v>176.44</v>
      </c>
      <c r="AJ9">
        <v>175.47</v>
      </c>
      <c r="AK9">
        <v>171.91</v>
      </c>
      <c r="AL9">
        <v>179.9</v>
      </c>
      <c r="AM9">
        <v>178.73</v>
      </c>
      <c r="AN9">
        <v>182.78</v>
      </c>
      <c r="AO9">
        <v>189.34</v>
      </c>
      <c r="AP9">
        <v>188.03</v>
      </c>
      <c r="AQ9">
        <v>187.22</v>
      </c>
      <c r="AR9">
        <v>181.33</v>
      </c>
      <c r="AS9">
        <v>181.12</v>
      </c>
      <c r="AT9">
        <v>173.68</v>
      </c>
      <c r="AU9">
        <v>159.01</v>
      </c>
      <c r="AV9">
        <v>166.81</v>
      </c>
      <c r="AW9">
        <v>162.86000000000001</v>
      </c>
      <c r="AX9">
        <v>165.91</v>
      </c>
      <c r="AY9">
        <v>165.09</v>
      </c>
      <c r="AZ9">
        <v>167.05</v>
      </c>
      <c r="BA9">
        <v>173.47</v>
      </c>
      <c r="BB9">
        <v>166.67</v>
      </c>
      <c r="BC9">
        <v>165.86</v>
      </c>
      <c r="BD9">
        <v>171.9</v>
      </c>
      <c r="BE9">
        <v>174.7</v>
      </c>
      <c r="BF9">
        <v>179.45</v>
      </c>
      <c r="BG9">
        <v>176.72</v>
      </c>
      <c r="BH9">
        <v>179.97</v>
      </c>
      <c r="BI9">
        <v>173.93</v>
      </c>
      <c r="BJ9">
        <v>170.43</v>
      </c>
      <c r="BK9">
        <v>167.69</v>
      </c>
      <c r="BL9">
        <v>164.3</v>
      </c>
      <c r="BM9">
        <v>164.82</v>
      </c>
      <c r="BN9">
        <v>167.61</v>
      </c>
      <c r="BO9">
        <v>166.34</v>
      </c>
      <c r="BP9">
        <v>165.89</v>
      </c>
      <c r="BQ9">
        <v>160.80000000000001</v>
      </c>
      <c r="BR9">
        <v>157.91</v>
      </c>
      <c r="BS9">
        <v>159.84</v>
      </c>
      <c r="BT9">
        <v>153.80000000000001</v>
      </c>
      <c r="BU9">
        <v>157.71</v>
      </c>
      <c r="BV9">
        <v>159.72</v>
      </c>
      <c r="BW9">
        <v>158.88999999999999</v>
      </c>
      <c r="BX9">
        <v>153.28</v>
      </c>
      <c r="BY9">
        <v>152.93</v>
      </c>
      <c r="BZ9">
        <v>160.72999999999999</v>
      </c>
      <c r="CA9">
        <v>157.01</v>
      </c>
      <c r="CB9">
        <v>157.6</v>
      </c>
      <c r="CC9">
        <v>157.30000000000001</v>
      </c>
      <c r="CD9">
        <v>164.26</v>
      </c>
      <c r="CE9">
        <v>161.13</v>
      </c>
      <c r="CF9">
        <v>158.08000000000001</v>
      </c>
      <c r="CG9">
        <v>157.44</v>
      </c>
      <c r="CH9">
        <v>158.32</v>
      </c>
      <c r="CI9">
        <v>158.13</v>
      </c>
      <c r="CJ9">
        <v>155.96</v>
      </c>
      <c r="CK9">
        <v>158.82</v>
      </c>
      <c r="CL9">
        <v>156.9</v>
      </c>
      <c r="CM9">
        <v>155.68</v>
      </c>
      <c r="CN9">
        <v>150.09</v>
      </c>
      <c r="CO9">
        <v>149.33000000000001</v>
      </c>
      <c r="CP9">
        <v>147.07</v>
      </c>
      <c r="CQ9">
        <v>147.32</v>
      </c>
      <c r="CR9">
        <v>149.79</v>
      </c>
      <c r="CS9">
        <v>150.96</v>
      </c>
      <c r="CT9">
        <v>151.22999999999999</v>
      </c>
      <c r="CU9">
        <v>150.06</v>
      </c>
      <c r="CV9">
        <v>152.24</v>
      </c>
      <c r="CW9">
        <v>148.49</v>
      </c>
      <c r="CX9">
        <v>147.36000000000001</v>
      </c>
      <c r="CY9">
        <v>146.58000000000001</v>
      </c>
      <c r="CZ9">
        <v>155.74</v>
      </c>
      <c r="DA9">
        <v>156.26</v>
      </c>
      <c r="DB9">
        <v>150.9</v>
      </c>
      <c r="DC9">
        <v>146.79</v>
      </c>
      <c r="DD9">
        <v>154.52000000000001</v>
      </c>
      <c r="DE9">
        <v>150.96</v>
      </c>
      <c r="DF9">
        <v>166.32</v>
      </c>
      <c r="DG9">
        <v>166.97</v>
      </c>
      <c r="DH9">
        <v>169.9</v>
      </c>
      <c r="DI9">
        <v>170.93</v>
      </c>
      <c r="DJ9">
        <v>165.4</v>
      </c>
      <c r="DK9">
        <v>162.38999999999999</v>
      </c>
      <c r="DL9">
        <v>168.67</v>
      </c>
      <c r="DM9">
        <v>177.2</v>
      </c>
      <c r="DN9">
        <v>173.23</v>
      </c>
      <c r="DO9">
        <v>171.375</v>
      </c>
      <c r="DP9">
        <v>172.7</v>
      </c>
      <c r="DQ9">
        <v>175.66</v>
      </c>
      <c r="DR9">
        <v>174.29</v>
      </c>
      <c r="DS9">
        <v>169.56</v>
      </c>
      <c r="DT9">
        <v>168.39</v>
      </c>
      <c r="DU9">
        <v>163.65</v>
      </c>
      <c r="DV9">
        <v>159.13999999999999</v>
      </c>
      <c r="DW9">
        <v>157.76</v>
      </c>
      <c r="DX9">
        <v>162.51</v>
      </c>
      <c r="DY9">
        <v>163</v>
      </c>
      <c r="DZ9">
        <v>166.51</v>
      </c>
      <c r="EA9">
        <v>164.32</v>
      </c>
      <c r="EB9">
        <v>158.65</v>
      </c>
      <c r="EC9">
        <v>155.72999999999999</v>
      </c>
      <c r="ED9">
        <v>155.43</v>
      </c>
      <c r="EE9">
        <v>155.77000000000001</v>
      </c>
      <c r="EF9">
        <v>154.27000000000001</v>
      </c>
      <c r="EG9">
        <v>154.44999999999999</v>
      </c>
      <c r="EH9">
        <v>152.78</v>
      </c>
      <c r="EI9">
        <v>152.78</v>
      </c>
    </row>
    <row r="10" spans="1:139" ht="18">
      <c r="A10" t="s">
        <v>40</v>
      </c>
      <c r="B10" s="1" t="s">
        <v>33</v>
      </c>
      <c r="C10" s="8" t="str">
        <v>PDD Holdings Inc.</v>
      </c>
      <c r="D10" s="8"/>
      <c r="E10" s="10">
        <v>106.88</v>
      </c>
      <c r="F10" s="26"/>
      <c r="G10" s="10">
        <f t="shared" si="1"/>
        <v>106.88</v>
      </c>
      <c r="H10" s="7">
        <v>1.0589999999999999E-2</v>
      </c>
      <c r="I10" s="8">
        <v>81.239999999999995</v>
      </c>
      <c r="J10" s="8">
        <v>10.72</v>
      </c>
      <c r="K10" s="6">
        <v>1399298901</v>
      </c>
      <c r="L10" s="9">
        <v>149557066539</v>
      </c>
      <c r="M10" s="2">
        <v>139.41</v>
      </c>
      <c r="N10" s="2">
        <v>87.11</v>
      </c>
      <c r="O10" s="3">
        <f t="shared" si="2"/>
        <v>-0.23334050641991255</v>
      </c>
      <c r="P10" s="4">
        <f t="shared" si="0"/>
        <v>0.22695442543910005</v>
      </c>
      <c r="R10" cm="1">
        <f t="array" ref="R10:EI10">TRANSPOSE(INDEX(_xlfn._xlws.SORT(_xldudf_WISEPRICE(B10,"close",6*30)),,2))</f>
        <v>120.22</v>
      </c>
      <c r="S10">
        <v>121.69</v>
      </c>
      <c r="T10">
        <v>124.39</v>
      </c>
      <c r="U10">
        <v>123.87</v>
      </c>
      <c r="V10">
        <v>124.68</v>
      </c>
      <c r="W10">
        <v>125.03</v>
      </c>
      <c r="X10">
        <v>126.06</v>
      </c>
      <c r="Y10">
        <v>124.68</v>
      </c>
      <c r="Z10">
        <v>125.72</v>
      </c>
      <c r="AA10">
        <v>125.44</v>
      </c>
      <c r="AB10">
        <v>127.39</v>
      </c>
      <c r="AC10">
        <v>129.06</v>
      </c>
      <c r="AD10">
        <v>134.86000000000001</v>
      </c>
      <c r="AE10">
        <v>132.96</v>
      </c>
      <c r="AF10">
        <v>129.47</v>
      </c>
      <c r="AG10">
        <v>128.57</v>
      </c>
      <c r="AH10">
        <v>128.52000000000001</v>
      </c>
      <c r="AI10">
        <v>130.96</v>
      </c>
      <c r="AJ10">
        <v>131.01</v>
      </c>
      <c r="AK10">
        <v>129.99</v>
      </c>
      <c r="AL10">
        <v>130.66999999999999</v>
      </c>
      <c r="AM10">
        <v>132.16999999999999</v>
      </c>
      <c r="AN10">
        <v>134.4</v>
      </c>
      <c r="AO10">
        <v>135.24</v>
      </c>
      <c r="AP10">
        <v>134.25</v>
      </c>
      <c r="AQ10">
        <v>134.33000000000001</v>
      </c>
      <c r="AR10">
        <v>133.47999999999999</v>
      </c>
      <c r="AS10">
        <v>133.77000000000001</v>
      </c>
      <c r="AT10">
        <v>131.25</v>
      </c>
      <c r="AU10">
        <v>124.27</v>
      </c>
      <c r="AV10">
        <v>127.55</v>
      </c>
      <c r="AW10">
        <v>127.1</v>
      </c>
      <c r="AX10">
        <v>127.58</v>
      </c>
      <c r="AY10">
        <v>127.35</v>
      </c>
      <c r="AZ10">
        <v>128.47999999999999</v>
      </c>
      <c r="BA10">
        <v>131.56</v>
      </c>
      <c r="BB10">
        <v>130.71</v>
      </c>
      <c r="BC10">
        <v>130.06</v>
      </c>
      <c r="BD10">
        <v>133.29</v>
      </c>
      <c r="BE10">
        <v>133.96</v>
      </c>
      <c r="BF10">
        <v>137.76</v>
      </c>
      <c r="BG10">
        <v>138.03</v>
      </c>
      <c r="BH10">
        <v>138.08000000000001</v>
      </c>
      <c r="BI10">
        <v>136.01</v>
      </c>
      <c r="BJ10">
        <v>134.87</v>
      </c>
      <c r="BK10">
        <v>134.68</v>
      </c>
      <c r="BL10">
        <v>133.84</v>
      </c>
      <c r="BM10">
        <v>136.34</v>
      </c>
      <c r="BN10">
        <v>136.74</v>
      </c>
      <c r="BO10">
        <v>135.78</v>
      </c>
      <c r="BP10">
        <v>138.13</v>
      </c>
      <c r="BQ10">
        <v>137.11000000000001</v>
      </c>
      <c r="BR10">
        <v>136.04</v>
      </c>
      <c r="BS10">
        <v>134.47</v>
      </c>
      <c r="BT10">
        <v>130.94999999999999</v>
      </c>
      <c r="BU10">
        <v>129.04</v>
      </c>
      <c r="BV10">
        <v>119.58</v>
      </c>
      <c r="BW10">
        <v>118.02</v>
      </c>
      <c r="BX10">
        <v>112.93</v>
      </c>
      <c r="BY10">
        <v>113.24</v>
      </c>
      <c r="BZ10">
        <v>113.49</v>
      </c>
      <c r="CA10">
        <v>114</v>
      </c>
      <c r="CB10">
        <v>115.8</v>
      </c>
      <c r="CC10">
        <v>116.08</v>
      </c>
      <c r="CD10">
        <v>118.27</v>
      </c>
      <c r="CE10">
        <v>118.9</v>
      </c>
      <c r="CF10">
        <v>117.2</v>
      </c>
      <c r="CG10">
        <v>116.82</v>
      </c>
      <c r="CH10">
        <v>117.62</v>
      </c>
      <c r="CI10">
        <v>117.62</v>
      </c>
      <c r="CJ10">
        <v>117.14</v>
      </c>
      <c r="CK10">
        <v>115.25</v>
      </c>
      <c r="CL10">
        <v>111.97</v>
      </c>
      <c r="CM10">
        <v>111.95</v>
      </c>
      <c r="CN10">
        <v>110.4</v>
      </c>
      <c r="CO10">
        <v>109.02</v>
      </c>
      <c r="CP10">
        <v>105</v>
      </c>
      <c r="CQ10">
        <v>105.79</v>
      </c>
      <c r="CR10">
        <v>109.51</v>
      </c>
      <c r="CS10">
        <v>111.91</v>
      </c>
      <c r="CT10">
        <v>112.06</v>
      </c>
      <c r="CU10">
        <v>113.44</v>
      </c>
      <c r="CV10">
        <v>115.01</v>
      </c>
      <c r="CW10">
        <v>114.15</v>
      </c>
      <c r="CX10">
        <v>113.83</v>
      </c>
      <c r="CY10">
        <v>113.39</v>
      </c>
      <c r="CZ10">
        <v>115.75</v>
      </c>
      <c r="DA10">
        <v>119.12</v>
      </c>
      <c r="DB10">
        <v>122.66</v>
      </c>
      <c r="DC10">
        <v>120.97</v>
      </c>
      <c r="DD10">
        <v>121.6</v>
      </c>
      <c r="DE10">
        <v>120.55</v>
      </c>
      <c r="DF10">
        <v>118.73</v>
      </c>
      <c r="DG10">
        <v>112.32</v>
      </c>
      <c r="DH10">
        <v>107.85</v>
      </c>
      <c r="DI10">
        <v>107.46</v>
      </c>
      <c r="DJ10">
        <v>106.76</v>
      </c>
      <c r="DK10">
        <v>104.46</v>
      </c>
      <c r="DL10">
        <v>105.92</v>
      </c>
      <c r="DM10">
        <v>106.02</v>
      </c>
      <c r="DN10">
        <v>106.38</v>
      </c>
      <c r="DO10">
        <v>106.86</v>
      </c>
      <c r="DP10">
        <v>106.91</v>
      </c>
      <c r="DQ10">
        <v>102.81</v>
      </c>
      <c r="DR10">
        <v>102.7</v>
      </c>
      <c r="DS10">
        <v>101.05</v>
      </c>
      <c r="DT10">
        <v>103.45</v>
      </c>
      <c r="DU10">
        <v>103.32</v>
      </c>
      <c r="DV10">
        <v>102.13</v>
      </c>
      <c r="DW10">
        <v>101.52</v>
      </c>
      <c r="DX10">
        <v>105.23</v>
      </c>
      <c r="DY10">
        <v>105.57</v>
      </c>
      <c r="DZ10">
        <v>105.43</v>
      </c>
      <c r="EA10">
        <v>104.57</v>
      </c>
      <c r="EB10">
        <v>100.22</v>
      </c>
      <c r="EC10">
        <v>100.28</v>
      </c>
      <c r="ED10">
        <v>101.83</v>
      </c>
      <c r="EE10">
        <v>102.92</v>
      </c>
      <c r="EF10">
        <v>101.95</v>
      </c>
      <c r="EG10">
        <v>104.94</v>
      </c>
      <c r="EH10">
        <v>105.76</v>
      </c>
      <c r="EI10">
        <v>105.76</v>
      </c>
    </row>
    <row r="11" spans="1:139" ht="18">
      <c r="A11" s="28">
        <v>0.5</v>
      </c>
      <c r="B11" s="1" t="s">
        <v>52</v>
      </c>
      <c r="C11" s="8" t="str">
        <v>Costco Wholesale Corporation</v>
      </c>
      <c r="D11" s="8"/>
      <c r="E11" s="10">
        <v>998.43</v>
      </c>
      <c r="F11" s="26"/>
      <c r="G11" s="10">
        <f t="shared" si="1"/>
        <v>998.43</v>
      </c>
      <c r="H11" s="7">
        <v>1.2586E-2</v>
      </c>
      <c r="I11" s="8">
        <v>18.239999999999998</v>
      </c>
      <c r="J11" s="8">
        <v>53.62</v>
      </c>
      <c r="K11" s="6">
        <v>443869411</v>
      </c>
      <c r="L11" s="9">
        <v>443172536025</v>
      </c>
      <c r="M11" s="2">
        <v>1067.08</v>
      </c>
      <c r="N11" s="2">
        <v>844.06</v>
      </c>
      <c r="O11" s="3">
        <f t="shared" si="2"/>
        <v>-6.4334445402406515E-2</v>
      </c>
      <c r="P11" s="4">
        <f t="shared" si="0"/>
        <v>0.18288984195436342</v>
      </c>
      <c r="R11" cm="1">
        <f t="array" ref="R11:EI11">TRANSPOSE(INDEX(_xlfn._xlws.SORT(_xldudf_WISEPRICE(B11,"close",6*30)),,2))</f>
        <v>943.32</v>
      </c>
      <c r="S11">
        <v>938.82</v>
      </c>
      <c r="T11">
        <v>949.78</v>
      </c>
      <c r="U11">
        <v>955.9</v>
      </c>
      <c r="V11">
        <v>963.48</v>
      </c>
      <c r="W11">
        <v>971.85</v>
      </c>
      <c r="X11">
        <v>979.25</v>
      </c>
      <c r="Y11">
        <v>956.29</v>
      </c>
      <c r="Z11">
        <v>964.32</v>
      </c>
      <c r="AA11">
        <v>967.9</v>
      </c>
      <c r="AB11">
        <v>960.1</v>
      </c>
      <c r="AC11">
        <v>952.07</v>
      </c>
      <c r="AD11">
        <v>963.03</v>
      </c>
      <c r="AE11">
        <v>952.36</v>
      </c>
      <c r="AF11">
        <v>951.16</v>
      </c>
      <c r="AG11">
        <v>943.26</v>
      </c>
      <c r="AH11">
        <v>943.6</v>
      </c>
      <c r="AI11">
        <v>945.27</v>
      </c>
      <c r="AJ11">
        <v>943.31</v>
      </c>
      <c r="AK11">
        <v>915.95</v>
      </c>
      <c r="AL11">
        <v>916.87</v>
      </c>
      <c r="AM11">
        <v>925.63</v>
      </c>
      <c r="AN11">
        <v>917.34</v>
      </c>
      <c r="AO11">
        <v>916.77</v>
      </c>
      <c r="AP11">
        <v>915.38</v>
      </c>
      <c r="AQ11">
        <v>910.94</v>
      </c>
      <c r="AR11">
        <v>914.8</v>
      </c>
      <c r="AS11">
        <v>914.8</v>
      </c>
      <c r="AT11">
        <v>942.89</v>
      </c>
      <c r="AU11">
        <v>930.01</v>
      </c>
      <c r="AV11">
        <v>935.56</v>
      </c>
      <c r="AW11">
        <v>946.51</v>
      </c>
      <c r="AX11">
        <v>954.99</v>
      </c>
      <c r="AY11">
        <v>925.62</v>
      </c>
      <c r="AZ11">
        <v>936.33</v>
      </c>
      <c r="BA11">
        <v>936.11</v>
      </c>
      <c r="BB11">
        <v>937.5</v>
      </c>
      <c r="BC11">
        <v>944.68</v>
      </c>
      <c r="BD11">
        <v>942.05</v>
      </c>
      <c r="BE11">
        <v>932.14</v>
      </c>
      <c r="BF11">
        <v>929.85</v>
      </c>
      <c r="BG11">
        <v>924.16</v>
      </c>
      <c r="BH11">
        <v>912.42</v>
      </c>
      <c r="BI11">
        <v>920.18</v>
      </c>
      <c r="BJ11">
        <v>911.45</v>
      </c>
      <c r="BK11">
        <v>928.04</v>
      </c>
      <c r="BL11">
        <v>940.74</v>
      </c>
      <c r="BM11">
        <v>935.03</v>
      </c>
      <c r="BN11">
        <v>923.58</v>
      </c>
      <c r="BO11">
        <v>922.74</v>
      </c>
      <c r="BP11">
        <v>915.56</v>
      </c>
      <c r="BQ11">
        <v>913.86</v>
      </c>
      <c r="BR11">
        <v>914</v>
      </c>
      <c r="BS11">
        <v>925.08</v>
      </c>
      <c r="BT11">
        <v>922.98</v>
      </c>
      <c r="BU11">
        <v>912.59</v>
      </c>
      <c r="BV11">
        <v>895.08</v>
      </c>
      <c r="BW11">
        <v>890.6</v>
      </c>
      <c r="BX11">
        <v>893.29</v>
      </c>
      <c r="BY11">
        <v>899.01</v>
      </c>
      <c r="BZ11">
        <v>886.12</v>
      </c>
      <c r="CA11">
        <v>894.33</v>
      </c>
      <c r="CB11">
        <v>908.26</v>
      </c>
      <c r="CC11">
        <v>913.59</v>
      </c>
      <c r="CD11">
        <v>911.96</v>
      </c>
      <c r="CE11">
        <v>922.03</v>
      </c>
      <c r="CF11">
        <v>922.26</v>
      </c>
      <c r="CG11">
        <v>895.86</v>
      </c>
      <c r="CH11">
        <v>894.68</v>
      </c>
      <c r="CI11">
        <v>887.52</v>
      </c>
      <c r="CJ11">
        <v>888.44</v>
      </c>
      <c r="CK11">
        <v>874.41</v>
      </c>
      <c r="CL11">
        <v>884.48</v>
      </c>
      <c r="CM11">
        <v>884.47</v>
      </c>
      <c r="CN11">
        <v>860.56</v>
      </c>
      <c r="CO11">
        <v>860.39</v>
      </c>
      <c r="CP11">
        <v>862.65</v>
      </c>
      <c r="CQ11">
        <v>857.59</v>
      </c>
      <c r="CR11">
        <v>855.62</v>
      </c>
      <c r="CS11">
        <v>850</v>
      </c>
      <c r="CT11">
        <v>854.79</v>
      </c>
      <c r="CU11">
        <v>871.86</v>
      </c>
      <c r="CV11">
        <v>873.35</v>
      </c>
      <c r="CW11">
        <v>867.84</v>
      </c>
      <c r="CX11">
        <v>865.65</v>
      </c>
      <c r="CY11">
        <v>862.34</v>
      </c>
      <c r="CZ11">
        <v>854.5</v>
      </c>
      <c r="DA11">
        <v>875.74</v>
      </c>
      <c r="DB11">
        <v>889.1</v>
      </c>
      <c r="DC11">
        <v>882.58</v>
      </c>
      <c r="DD11">
        <v>915.31</v>
      </c>
      <c r="DE11">
        <v>924.88</v>
      </c>
      <c r="DF11">
        <v>943.08</v>
      </c>
      <c r="DG11">
        <v>941.93</v>
      </c>
      <c r="DH11">
        <v>950.98</v>
      </c>
      <c r="DI11">
        <v>956.75</v>
      </c>
      <c r="DJ11">
        <v>963.61</v>
      </c>
      <c r="DK11">
        <v>964.26</v>
      </c>
      <c r="DL11">
        <v>982.86</v>
      </c>
      <c r="DM11">
        <v>976.17</v>
      </c>
      <c r="DN11">
        <v>983.25</v>
      </c>
      <c r="DO11">
        <v>977.67</v>
      </c>
      <c r="DP11">
        <v>970.28</v>
      </c>
      <c r="DQ11">
        <v>960.78</v>
      </c>
      <c r="DR11">
        <v>952.89</v>
      </c>
      <c r="DS11">
        <v>940.25</v>
      </c>
      <c r="DT11">
        <v>968.36</v>
      </c>
      <c r="DU11">
        <v>977.92</v>
      </c>
      <c r="DV11">
        <v>978.35</v>
      </c>
      <c r="DW11">
        <v>989.29</v>
      </c>
      <c r="DX11">
        <v>1001.16</v>
      </c>
      <c r="DY11">
        <v>997.59</v>
      </c>
      <c r="DZ11">
        <v>971.23</v>
      </c>
      <c r="EA11">
        <v>978.14</v>
      </c>
      <c r="EB11">
        <v>998.86</v>
      </c>
      <c r="EC11">
        <v>1018.48</v>
      </c>
      <c r="ED11">
        <v>1012.05</v>
      </c>
      <c r="EE11">
        <v>996.08</v>
      </c>
      <c r="EF11">
        <v>987.82</v>
      </c>
      <c r="EG11">
        <v>985.27</v>
      </c>
      <c r="EH11">
        <v>986.02</v>
      </c>
      <c r="EI11">
        <v>986.02</v>
      </c>
    </row>
    <row r="12" spans="1:139" ht="18">
      <c r="A12" s="28">
        <v>0.5</v>
      </c>
      <c r="B12" s="1" t="s">
        <v>41</v>
      </c>
      <c r="C12" s="8" t="str">
        <v>Nu Holdings Ltd.</v>
      </c>
      <c r="D12" s="8"/>
      <c r="E12" s="10">
        <v>16.53</v>
      </c>
      <c r="F12" s="26"/>
      <c r="G12" s="10">
        <f t="shared" si="1"/>
        <v>16.53</v>
      </c>
      <c r="H12" s="7">
        <v>2.1000600000000001E-2</v>
      </c>
      <c r="I12" s="8">
        <v>0.41</v>
      </c>
      <c r="J12" s="8">
        <v>31.79</v>
      </c>
      <c r="K12" s="6">
        <v>4822363802</v>
      </c>
      <c r="L12" s="9">
        <v>79713673647</v>
      </c>
      <c r="M12" s="2">
        <v>18.98</v>
      </c>
      <c r="N12" s="2">
        <v>9.01</v>
      </c>
      <c r="O12" s="3">
        <f t="shared" si="2"/>
        <v>-0.12908324552160166</v>
      </c>
      <c r="P12" s="4">
        <f t="shared" si="0"/>
        <v>0.8346281908990012</v>
      </c>
      <c r="R12" cm="1">
        <f t="array" ref="R12:EI12">TRANSPOSE(INDEX(_xlfn._xlws.SORT(_xldudf_WISEPRICE(B12,"close",6*30)),,2))</f>
        <v>14.8</v>
      </c>
      <c r="S12">
        <v>14.86</v>
      </c>
      <c r="T12">
        <v>14.9</v>
      </c>
      <c r="U12">
        <v>14.87</v>
      </c>
      <c r="V12">
        <v>14.74</v>
      </c>
      <c r="W12">
        <v>15.22</v>
      </c>
      <c r="X12">
        <v>15.46</v>
      </c>
      <c r="Y12">
        <v>15.51</v>
      </c>
      <c r="Z12">
        <v>15.62</v>
      </c>
      <c r="AA12">
        <v>15.69</v>
      </c>
      <c r="AB12">
        <v>15.91</v>
      </c>
      <c r="AC12">
        <v>15.89</v>
      </c>
      <c r="AD12">
        <v>15.96</v>
      </c>
      <c r="AE12">
        <v>15.99</v>
      </c>
      <c r="AF12">
        <v>16.170000000000002</v>
      </c>
      <c r="AG12">
        <v>16.3</v>
      </c>
      <c r="AH12">
        <v>16.149999999999999</v>
      </c>
      <c r="AI12">
        <v>16.010000000000002</v>
      </c>
      <c r="AJ12">
        <v>15.78</v>
      </c>
      <c r="AK12">
        <v>15.78</v>
      </c>
      <c r="AL12">
        <v>15.95</v>
      </c>
      <c r="AM12">
        <v>16.010000000000002</v>
      </c>
      <c r="AN12">
        <v>15.19</v>
      </c>
      <c r="AO12">
        <v>15.22</v>
      </c>
      <c r="AP12">
        <v>15.31</v>
      </c>
      <c r="AQ12">
        <v>15.38</v>
      </c>
      <c r="AR12">
        <v>15.13</v>
      </c>
      <c r="AS12">
        <v>15.46</v>
      </c>
      <c r="AT12">
        <v>15.37</v>
      </c>
      <c r="AU12">
        <v>14.92</v>
      </c>
      <c r="AV12">
        <v>15.08</v>
      </c>
      <c r="AW12">
        <v>14.91</v>
      </c>
      <c r="AX12">
        <v>15.18</v>
      </c>
      <c r="AY12">
        <v>14.73</v>
      </c>
      <c r="AZ12">
        <v>15</v>
      </c>
      <c r="BA12">
        <v>15.41</v>
      </c>
      <c r="BB12">
        <v>15.24</v>
      </c>
      <c r="BC12">
        <v>15.16</v>
      </c>
      <c r="BD12">
        <v>15.9</v>
      </c>
      <c r="BE12">
        <v>15.84</v>
      </c>
      <c r="BF12">
        <v>16</v>
      </c>
      <c r="BG12">
        <v>15.93</v>
      </c>
      <c r="BH12">
        <v>16.09</v>
      </c>
      <c r="BI12">
        <v>16.059999999999999</v>
      </c>
      <c r="BJ12">
        <v>16.11</v>
      </c>
      <c r="BK12">
        <v>16.13</v>
      </c>
      <c r="BL12">
        <v>15.8</v>
      </c>
      <c r="BM12">
        <v>16.170000000000002</v>
      </c>
      <c r="BN12">
        <v>15.94</v>
      </c>
      <c r="BO12">
        <v>15.87</v>
      </c>
      <c r="BP12">
        <v>16.02</v>
      </c>
      <c r="BQ12">
        <v>16.39</v>
      </c>
      <c r="BR12">
        <v>16.18</v>
      </c>
      <c r="BS12">
        <v>15.59</v>
      </c>
      <c r="BT12">
        <v>15.82</v>
      </c>
      <c r="BU12">
        <v>15.6</v>
      </c>
      <c r="BV12">
        <v>15.32</v>
      </c>
      <c r="BW12">
        <v>15.66</v>
      </c>
      <c r="BX12">
        <v>15.32</v>
      </c>
      <c r="BY12">
        <v>15.89</v>
      </c>
      <c r="BZ12">
        <v>15.92</v>
      </c>
      <c r="CA12">
        <v>16.61</v>
      </c>
      <c r="CB12">
        <v>17.25</v>
      </c>
      <c r="CC12">
        <v>17.39</v>
      </c>
      <c r="CD12">
        <v>17.48</v>
      </c>
      <c r="CE12">
        <v>17.61</v>
      </c>
      <c r="CF12">
        <v>17.440000000000001</v>
      </c>
      <c r="CG12">
        <v>17.649999999999999</v>
      </c>
      <c r="CH12">
        <v>16.7</v>
      </c>
      <c r="CI12">
        <v>16.62</v>
      </c>
      <c r="CJ12">
        <v>16.68</v>
      </c>
      <c r="CK12">
        <v>16.690000000000001</v>
      </c>
      <c r="CL12">
        <v>16.82</v>
      </c>
      <c r="CM12">
        <v>16.899999999999999</v>
      </c>
      <c r="CN12">
        <v>16.66</v>
      </c>
      <c r="CO12">
        <v>16.2</v>
      </c>
      <c r="CP12">
        <v>15.86</v>
      </c>
      <c r="CQ12">
        <v>16.27</v>
      </c>
      <c r="CR12">
        <v>16.34</v>
      </c>
      <c r="CS12">
        <v>16.62</v>
      </c>
      <c r="CT12">
        <v>16.760000000000002</v>
      </c>
      <c r="CU12">
        <v>16.739999999999998</v>
      </c>
      <c r="CV12">
        <v>16.760000000000002</v>
      </c>
      <c r="CW12">
        <v>16.66</v>
      </c>
      <c r="CX12">
        <v>16.88</v>
      </c>
      <c r="CY12">
        <v>16.739999999999998</v>
      </c>
      <c r="CZ12">
        <v>17.02</v>
      </c>
      <c r="DA12">
        <v>17.940000000000001</v>
      </c>
      <c r="DB12">
        <v>17.86</v>
      </c>
      <c r="DC12">
        <v>17.5</v>
      </c>
      <c r="DD12">
        <v>17.61</v>
      </c>
      <c r="DE12">
        <v>17.46</v>
      </c>
      <c r="DF12">
        <v>17.04</v>
      </c>
      <c r="DG12">
        <v>16.559999999999999</v>
      </c>
      <c r="DH12">
        <v>16.64</v>
      </c>
      <c r="DI12">
        <v>16.61</v>
      </c>
      <c r="DJ12">
        <v>16.600000000000001</v>
      </c>
      <c r="DK12">
        <v>16.97</v>
      </c>
      <c r="DL12">
        <v>17.239999999999998</v>
      </c>
      <c r="DM12">
        <v>18</v>
      </c>
      <c r="DN12">
        <v>18.04</v>
      </c>
      <c r="DO12">
        <v>18.18</v>
      </c>
      <c r="DP12">
        <v>18.55</v>
      </c>
      <c r="DQ12">
        <v>18.760000000000002</v>
      </c>
      <c r="DR12">
        <v>18.760000000000002</v>
      </c>
      <c r="DS12">
        <v>17.75</v>
      </c>
      <c r="DT12">
        <v>18.11</v>
      </c>
      <c r="DU12">
        <v>18.12</v>
      </c>
      <c r="DV12">
        <v>17.02</v>
      </c>
      <c r="DW12">
        <v>16.809999999999999</v>
      </c>
      <c r="DX12">
        <v>17.399999999999999</v>
      </c>
      <c r="DY12">
        <v>17.55</v>
      </c>
      <c r="DZ12">
        <v>17.57</v>
      </c>
      <c r="EA12">
        <v>17.41</v>
      </c>
      <c r="EB12">
        <v>17.04</v>
      </c>
      <c r="EC12">
        <v>16.82</v>
      </c>
      <c r="ED12">
        <v>16.82</v>
      </c>
      <c r="EE12">
        <v>17.170000000000002</v>
      </c>
      <c r="EF12">
        <v>17.32</v>
      </c>
      <c r="EG12">
        <v>17.53</v>
      </c>
      <c r="EH12">
        <v>16.190000000000001</v>
      </c>
      <c r="EI12">
        <v>16.190000000000001</v>
      </c>
    </row>
    <row r="13" spans="1:139" ht="18">
      <c r="A13" s="28">
        <v>0.8</v>
      </c>
      <c r="B13" s="1" t="s">
        <v>6</v>
      </c>
      <c r="C13" s="8" t="str">
        <v>Meta Platforms, Inc.</v>
      </c>
      <c r="D13" s="8"/>
      <c r="E13" s="10">
        <v>639.29999999999995</v>
      </c>
      <c r="F13" s="26">
        <f>'[1]Reverse DCF'!$E$19</f>
        <v>416.63530384753483</v>
      </c>
      <c r="G13" s="10">
        <f t="shared" si="1"/>
        <v>222.66469615246513</v>
      </c>
      <c r="H13" s="7">
        <v>3.2169E-3</v>
      </c>
      <c r="I13" s="8">
        <v>23.98</v>
      </c>
      <c r="J13" s="8">
        <v>27.24</v>
      </c>
      <c r="K13" s="6">
        <v>2520992969</v>
      </c>
      <c r="L13" s="9">
        <v>1611670805082</v>
      </c>
      <c r="M13" s="2">
        <v>796.25</v>
      </c>
      <c r="N13" s="2">
        <v>479.8</v>
      </c>
      <c r="O13" s="3">
        <f t="shared" si="2"/>
        <v>-0.19711145996860291</v>
      </c>
      <c r="P13" s="4">
        <f t="shared" si="0"/>
        <v>0.33243017924135043</v>
      </c>
      <c r="R13" cm="1">
        <f t="array" ref="R13:EI13">TRANSPOSE(INDEX(_xlfn._xlws.SORT(_xldudf_WISEPRICE(B13,"close",6*30)),,2))</f>
        <v>738.7</v>
      </c>
      <c r="S13">
        <v>735.11</v>
      </c>
      <c r="T13">
        <v>737.05</v>
      </c>
      <c r="U13">
        <v>748.65</v>
      </c>
      <c r="V13">
        <v>752.45</v>
      </c>
      <c r="W13">
        <v>752.3</v>
      </c>
      <c r="X13">
        <v>765.7</v>
      </c>
      <c r="Y13">
        <v>751.98</v>
      </c>
      <c r="Z13">
        <v>750.9</v>
      </c>
      <c r="AA13">
        <v>755.59</v>
      </c>
      <c r="AB13">
        <v>764.7</v>
      </c>
      <c r="AC13">
        <v>779</v>
      </c>
      <c r="AD13">
        <v>775.72</v>
      </c>
      <c r="AE13">
        <v>780.25</v>
      </c>
      <c r="AF13">
        <v>778.38</v>
      </c>
      <c r="AG13">
        <v>765.16</v>
      </c>
      <c r="AH13">
        <v>755.4</v>
      </c>
      <c r="AI13">
        <v>760.66</v>
      </c>
      <c r="AJ13">
        <v>748.91</v>
      </c>
      <c r="AK13">
        <v>743.75</v>
      </c>
      <c r="AL13">
        <v>743.4</v>
      </c>
      <c r="AM13">
        <v>734.38</v>
      </c>
      <c r="AN13">
        <v>717.34</v>
      </c>
      <c r="AO13">
        <v>727.05</v>
      </c>
      <c r="AP13">
        <v>710.56</v>
      </c>
      <c r="AQ13">
        <v>715.66</v>
      </c>
      <c r="AR13">
        <v>713.08</v>
      </c>
      <c r="AS13">
        <v>717.84</v>
      </c>
      <c r="AT13">
        <v>733.51</v>
      </c>
      <c r="AU13">
        <v>705.3</v>
      </c>
      <c r="AV13">
        <v>715.7</v>
      </c>
      <c r="AW13">
        <v>708.65</v>
      </c>
      <c r="AX13">
        <v>717.55</v>
      </c>
      <c r="AY13">
        <v>712.07</v>
      </c>
      <c r="AZ13">
        <v>716.92</v>
      </c>
      <c r="BA13">
        <v>732.17</v>
      </c>
      <c r="BB13">
        <v>733.27</v>
      </c>
      <c r="BC13">
        <v>733.41</v>
      </c>
      <c r="BD13">
        <v>734</v>
      </c>
      <c r="BE13">
        <v>738.36</v>
      </c>
      <c r="BF13">
        <v>750.82</v>
      </c>
      <c r="BG13">
        <v>751.44</v>
      </c>
      <c r="BH13">
        <v>751.67</v>
      </c>
      <c r="BI13">
        <v>666.47</v>
      </c>
      <c r="BJ13">
        <v>648.35</v>
      </c>
      <c r="BK13">
        <v>637.71</v>
      </c>
      <c r="BL13">
        <v>627.32000000000005</v>
      </c>
      <c r="BM13">
        <v>635.95000000000005</v>
      </c>
      <c r="BN13">
        <v>618.94000000000005</v>
      </c>
      <c r="BO13">
        <v>621.71</v>
      </c>
      <c r="BP13">
        <v>631.76</v>
      </c>
      <c r="BQ13">
        <v>627.08000000000004</v>
      </c>
      <c r="BR13">
        <v>609.01</v>
      </c>
      <c r="BS13">
        <v>609.89</v>
      </c>
      <c r="BT13">
        <v>609.46</v>
      </c>
      <c r="BU13">
        <v>602.01</v>
      </c>
      <c r="BV13">
        <v>597.69000000000005</v>
      </c>
      <c r="BW13">
        <v>590.32000000000005</v>
      </c>
      <c r="BX13">
        <v>589.15</v>
      </c>
      <c r="BY13">
        <v>594.25</v>
      </c>
      <c r="BZ13">
        <v>613.04999999999995</v>
      </c>
      <c r="CA13">
        <v>636.22</v>
      </c>
      <c r="CB13">
        <v>633.61</v>
      </c>
      <c r="CC13">
        <v>647.95000000000005</v>
      </c>
      <c r="CD13">
        <v>640.87</v>
      </c>
      <c r="CE13">
        <v>647.1</v>
      </c>
      <c r="CF13">
        <v>639.6</v>
      </c>
      <c r="CG13">
        <v>661.53</v>
      </c>
      <c r="CH13">
        <v>673.42</v>
      </c>
      <c r="CI13">
        <v>666.8</v>
      </c>
      <c r="CJ13">
        <v>656.96</v>
      </c>
      <c r="CK13">
        <v>650.13</v>
      </c>
      <c r="CL13">
        <v>652.71</v>
      </c>
      <c r="CM13">
        <v>644.23</v>
      </c>
      <c r="CN13">
        <v>647.54</v>
      </c>
      <c r="CO13">
        <v>657.15</v>
      </c>
      <c r="CP13">
        <v>649.5</v>
      </c>
      <c r="CQ13">
        <v>664.45</v>
      </c>
      <c r="CR13">
        <v>658.77</v>
      </c>
      <c r="CS13">
        <v>661.5</v>
      </c>
      <c r="CT13">
        <v>664.94</v>
      </c>
      <c r="CU13">
        <v>667.55</v>
      </c>
      <c r="CV13">
        <v>663.29</v>
      </c>
      <c r="CW13">
        <v>658.69</v>
      </c>
      <c r="CX13">
        <v>665.95</v>
      </c>
      <c r="CY13">
        <v>660.09</v>
      </c>
      <c r="CZ13">
        <v>650.41</v>
      </c>
      <c r="DA13">
        <v>658.79</v>
      </c>
      <c r="DB13">
        <v>660.62</v>
      </c>
      <c r="DC13">
        <v>648.69000000000005</v>
      </c>
      <c r="DD13">
        <v>646.05999999999995</v>
      </c>
      <c r="DE13">
        <v>653.05999999999995</v>
      </c>
      <c r="DF13">
        <v>641.97</v>
      </c>
      <c r="DG13">
        <v>631.09</v>
      </c>
      <c r="DH13">
        <v>615.52</v>
      </c>
      <c r="DI13">
        <v>620.79999999999995</v>
      </c>
      <c r="DJ13">
        <v>620.25</v>
      </c>
      <c r="DK13">
        <v>604.12</v>
      </c>
      <c r="DL13">
        <v>612.96</v>
      </c>
      <c r="DM13">
        <v>647.63</v>
      </c>
      <c r="DN13">
        <v>658.76</v>
      </c>
      <c r="DO13">
        <v>672.36</v>
      </c>
      <c r="DP13">
        <v>672.97</v>
      </c>
      <c r="DQ13">
        <v>668.73</v>
      </c>
      <c r="DR13">
        <v>738.31</v>
      </c>
      <c r="DS13">
        <v>716.5</v>
      </c>
      <c r="DT13">
        <v>706.41</v>
      </c>
      <c r="DU13">
        <v>691.7</v>
      </c>
      <c r="DV13">
        <v>668.99</v>
      </c>
      <c r="DW13">
        <v>670.21</v>
      </c>
      <c r="DX13">
        <v>661.46</v>
      </c>
      <c r="DY13">
        <v>677.22</v>
      </c>
      <c r="DZ13">
        <v>670.72</v>
      </c>
      <c r="EA13">
        <v>668.69</v>
      </c>
      <c r="EB13">
        <v>649.80999999999995</v>
      </c>
      <c r="EC13">
        <v>639.77</v>
      </c>
      <c r="ED13">
        <v>639.29</v>
      </c>
      <c r="EE13">
        <v>643.22</v>
      </c>
      <c r="EF13">
        <v>644.78</v>
      </c>
      <c r="EG13">
        <v>655.66</v>
      </c>
      <c r="EH13">
        <v>637.25</v>
      </c>
      <c r="EI13">
        <v>637.25</v>
      </c>
    </row>
    <row r="14" spans="1:139" ht="18">
      <c r="A14" s="28">
        <v>0.8</v>
      </c>
      <c r="B14" s="1" t="s">
        <v>42</v>
      </c>
      <c r="C14" s="8" t="str">
        <v>Sea Limited</v>
      </c>
      <c r="D14" s="8"/>
      <c r="E14" s="10">
        <v>107.11</v>
      </c>
      <c r="F14" s="26"/>
      <c r="G14" s="10">
        <f t="shared" si="1"/>
        <v>107.11</v>
      </c>
      <c r="H14" s="7">
        <v>-3.7126899999999997E-2</v>
      </c>
      <c r="I14" s="8">
        <v>0.77</v>
      </c>
      <c r="J14" s="8">
        <v>46.77</v>
      </c>
      <c r="K14" s="6">
        <v>592019874</v>
      </c>
      <c r="L14" s="9">
        <v>63411248704</v>
      </c>
      <c r="M14" s="2">
        <v>199.3</v>
      </c>
      <c r="N14" s="2">
        <v>99.5</v>
      </c>
      <c r="O14" s="3">
        <f t="shared" si="2"/>
        <v>-0.46256899147014552</v>
      </c>
      <c r="P14" s="4">
        <f t="shared" si="0"/>
        <v>7.6482412060301597E-2</v>
      </c>
      <c r="R14" cm="1">
        <f t="array" ref="R14:EI14">TRANSPOSE(INDEX(_xlfn._xlws.SORT(_xldudf_WISEPRICE(B14,"close",6*30)),,2))</f>
        <v>186.54</v>
      </c>
      <c r="S14">
        <v>178.78</v>
      </c>
      <c r="T14">
        <v>180.98</v>
      </c>
      <c r="U14">
        <v>189.71</v>
      </c>
      <c r="V14">
        <v>191.62</v>
      </c>
      <c r="W14">
        <v>190.57</v>
      </c>
      <c r="X14">
        <v>192.67</v>
      </c>
      <c r="Y14">
        <v>193.04</v>
      </c>
      <c r="Z14">
        <v>196.5</v>
      </c>
      <c r="AA14">
        <v>196.05</v>
      </c>
      <c r="AB14">
        <v>190.46</v>
      </c>
      <c r="AC14">
        <v>189.07</v>
      </c>
      <c r="AD14">
        <v>186.89</v>
      </c>
      <c r="AE14">
        <v>190.56</v>
      </c>
      <c r="AF14">
        <v>192.76</v>
      </c>
      <c r="AG14">
        <v>192.96</v>
      </c>
      <c r="AH14">
        <v>185.25</v>
      </c>
      <c r="AI14">
        <v>185.82</v>
      </c>
      <c r="AJ14">
        <v>185.91</v>
      </c>
      <c r="AK14">
        <v>184.58</v>
      </c>
      <c r="AL14">
        <v>181.45</v>
      </c>
      <c r="AM14">
        <v>178.73</v>
      </c>
      <c r="AN14">
        <v>182.01</v>
      </c>
      <c r="AO14">
        <v>184.22</v>
      </c>
      <c r="AP14">
        <v>184.91</v>
      </c>
      <c r="AQ14">
        <v>189.5</v>
      </c>
      <c r="AR14">
        <v>191.01</v>
      </c>
      <c r="AS14">
        <v>192.69</v>
      </c>
      <c r="AT14">
        <v>188</v>
      </c>
      <c r="AU14">
        <v>180.82</v>
      </c>
      <c r="AV14">
        <v>182.6</v>
      </c>
      <c r="AW14">
        <v>180.69</v>
      </c>
      <c r="AX14">
        <v>163.41999999999999</v>
      </c>
      <c r="AY14">
        <v>162.65</v>
      </c>
      <c r="AZ14">
        <v>160.06</v>
      </c>
      <c r="BA14">
        <v>165.7</v>
      </c>
      <c r="BB14">
        <v>164.6</v>
      </c>
      <c r="BC14">
        <v>156.74</v>
      </c>
      <c r="BD14">
        <v>156.26</v>
      </c>
      <c r="BE14">
        <v>154.66</v>
      </c>
      <c r="BF14">
        <v>160.1</v>
      </c>
      <c r="BG14">
        <v>159.71</v>
      </c>
      <c r="BH14">
        <v>155.93</v>
      </c>
      <c r="BI14">
        <v>155.93</v>
      </c>
      <c r="BJ14">
        <v>156.25</v>
      </c>
      <c r="BK14">
        <v>157.41</v>
      </c>
      <c r="BL14">
        <v>156.51</v>
      </c>
      <c r="BM14">
        <v>157.76</v>
      </c>
      <c r="BN14">
        <v>153.56</v>
      </c>
      <c r="BO14">
        <v>149.94</v>
      </c>
      <c r="BP14">
        <v>155.05000000000001</v>
      </c>
      <c r="BQ14">
        <v>142.31</v>
      </c>
      <c r="BR14">
        <v>143.35</v>
      </c>
      <c r="BS14">
        <v>140.04</v>
      </c>
      <c r="BT14">
        <v>140.85</v>
      </c>
      <c r="BU14">
        <v>145.75</v>
      </c>
      <c r="BV14">
        <v>147.26</v>
      </c>
      <c r="BW14">
        <v>143.53</v>
      </c>
      <c r="BX14">
        <v>130.99</v>
      </c>
      <c r="BY14">
        <v>131.34</v>
      </c>
      <c r="BZ14">
        <v>136.38</v>
      </c>
      <c r="CA14">
        <v>136.29</v>
      </c>
      <c r="CB14">
        <v>134.26</v>
      </c>
      <c r="CC14">
        <v>139.01</v>
      </c>
      <c r="CD14">
        <v>135.28</v>
      </c>
      <c r="CE14">
        <v>137.83000000000001</v>
      </c>
      <c r="CF14">
        <v>135.04</v>
      </c>
      <c r="CG14">
        <v>135.41</v>
      </c>
      <c r="CH14">
        <v>133.99</v>
      </c>
      <c r="CI14">
        <v>128.28</v>
      </c>
      <c r="CJ14">
        <v>128.66</v>
      </c>
      <c r="CK14">
        <v>124.12</v>
      </c>
      <c r="CL14">
        <v>126.6</v>
      </c>
      <c r="CM14">
        <v>125.02</v>
      </c>
      <c r="CN14">
        <v>121.61499999999999</v>
      </c>
      <c r="CO14">
        <v>124.27</v>
      </c>
      <c r="CP14">
        <v>118.95</v>
      </c>
      <c r="CQ14">
        <v>120.46</v>
      </c>
      <c r="CR14">
        <v>121.97</v>
      </c>
      <c r="CS14">
        <v>124.78</v>
      </c>
      <c r="CT14">
        <v>125.77</v>
      </c>
      <c r="CU14">
        <v>126.25</v>
      </c>
      <c r="CV14">
        <v>127.85</v>
      </c>
      <c r="CW14">
        <v>130.88999999999999</v>
      </c>
      <c r="CX14">
        <v>128.32</v>
      </c>
      <c r="CY14">
        <v>127.57</v>
      </c>
      <c r="CZ14">
        <v>131.49</v>
      </c>
      <c r="DA14">
        <v>139.78</v>
      </c>
      <c r="DB14">
        <v>142.88999999999999</v>
      </c>
      <c r="DC14">
        <v>139.24</v>
      </c>
      <c r="DD14">
        <v>134.15</v>
      </c>
      <c r="DE14">
        <v>133.52000000000001</v>
      </c>
      <c r="DF14">
        <v>131.59</v>
      </c>
      <c r="DG14">
        <v>129.86000000000001</v>
      </c>
      <c r="DH14">
        <v>125.25</v>
      </c>
      <c r="DI14">
        <v>124</v>
      </c>
      <c r="DJ14">
        <v>121.42</v>
      </c>
      <c r="DK14">
        <v>121.22</v>
      </c>
      <c r="DL14">
        <v>121.13</v>
      </c>
      <c r="DM14">
        <v>122.83</v>
      </c>
      <c r="DN14">
        <v>124.78</v>
      </c>
      <c r="DO14">
        <v>125.93</v>
      </c>
      <c r="DP14">
        <v>127.11</v>
      </c>
      <c r="DQ14">
        <v>126.55</v>
      </c>
      <c r="DR14">
        <v>121.9</v>
      </c>
      <c r="DS14">
        <v>116.49</v>
      </c>
      <c r="DT14">
        <v>113.59</v>
      </c>
      <c r="DU14">
        <v>108.2</v>
      </c>
      <c r="DV14">
        <v>106.26</v>
      </c>
      <c r="DW14">
        <v>108.57</v>
      </c>
      <c r="DX14">
        <v>108.54</v>
      </c>
      <c r="DY14">
        <v>108.86</v>
      </c>
      <c r="DZ14">
        <v>113.33</v>
      </c>
      <c r="EA14">
        <v>114.52</v>
      </c>
      <c r="EB14">
        <v>109.06</v>
      </c>
      <c r="EC14">
        <v>106.74</v>
      </c>
      <c r="ED14">
        <v>108.51</v>
      </c>
      <c r="EE14">
        <v>112.78</v>
      </c>
      <c r="EF14">
        <v>114.6</v>
      </c>
      <c r="EG14">
        <v>115</v>
      </c>
      <c r="EH14">
        <v>111.24</v>
      </c>
      <c r="EI14">
        <v>111.24</v>
      </c>
    </row>
    <row r="15" spans="1:139" ht="18">
      <c r="A15" s="28">
        <v>0.8</v>
      </c>
      <c r="B15" s="1" t="s">
        <v>43</v>
      </c>
      <c r="C15" s="8" t="str">
        <v>Capital Senior Living Corporation</v>
      </c>
      <c r="D15" s="8"/>
      <c r="E15" s="10">
        <v>33.54</v>
      </c>
      <c r="F15" s="26"/>
      <c r="G15" s="10">
        <f t="shared" si="1"/>
        <v>33.54</v>
      </c>
      <c r="H15" s="7">
        <v>-2.08729E-2</v>
      </c>
      <c r="I15" s="8">
        <v>-0.54</v>
      </c>
      <c r="J15" s="8">
        <v>0.67325063230157778</v>
      </c>
      <c r="K15" s="6">
        <v>6669950</v>
      </c>
      <c r="L15" s="9">
        <v>223710123</v>
      </c>
      <c r="M15" s="2">
        <v>58.94</v>
      </c>
      <c r="N15" s="2">
        <v>10.499947000000001</v>
      </c>
      <c r="O15" s="3">
        <f t="shared" si="2"/>
        <v>-0.43094672548354263</v>
      </c>
      <c r="P15" s="4">
        <f t="shared" si="0"/>
        <v>2.1943018379045149</v>
      </c>
      <c r="R15" cm="1">
        <f t="array" ref="R15">TRANSPOSE(INDEX(_xlfn._xlws.SORT(_xldudf_WISEPRICE(B15,"close",6*30)),,2))</f>
        <v>33.54</v>
      </c>
    </row>
    <row r="16" spans="1:139" ht="18">
      <c r="A16" s="28">
        <v>0.8</v>
      </c>
      <c r="B16" s="1" t="s">
        <v>44</v>
      </c>
      <c r="C16" s="8" t="str">
        <v>Uber Technologies, Inc.</v>
      </c>
      <c r="D16" s="8"/>
      <c r="E16" s="10">
        <v>71.38</v>
      </c>
      <c r="F16" s="26"/>
      <c r="G16" s="10">
        <f t="shared" si="1"/>
        <v>71.38</v>
      </c>
      <c r="H16" s="7">
        <v>9.3325999999999999E-3</v>
      </c>
      <c r="I16" s="8">
        <v>4.82</v>
      </c>
      <c r="J16" s="8">
        <v>15.09</v>
      </c>
      <c r="K16" s="6">
        <v>2077830370</v>
      </c>
      <c r="L16" s="9">
        <v>148315531811</v>
      </c>
      <c r="M16" s="2">
        <v>101.99</v>
      </c>
      <c r="N16" s="2">
        <v>60.63</v>
      </c>
      <c r="O16" s="3">
        <f t="shared" si="2"/>
        <v>-0.30012746347681141</v>
      </c>
      <c r="P16" s="4">
        <f t="shared" si="0"/>
        <v>0.17730496453900702</v>
      </c>
      <c r="R16" cm="1">
        <f t="array" ref="R16:EI16">TRANSPOSE(INDEX(_xlfn._xlws.SORT(_xldudf_WISEPRICE(B16,"close",6*30)),,2))</f>
        <v>93.75</v>
      </c>
      <c r="S16">
        <v>92.81</v>
      </c>
      <c r="T16">
        <v>92.94</v>
      </c>
      <c r="U16">
        <v>91.98</v>
      </c>
      <c r="V16">
        <v>90.99</v>
      </c>
      <c r="W16">
        <v>94.36</v>
      </c>
      <c r="X16">
        <v>95.45</v>
      </c>
      <c r="Y16">
        <v>94.21</v>
      </c>
      <c r="Z16">
        <v>94.68</v>
      </c>
      <c r="AA16">
        <v>95.89</v>
      </c>
      <c r="AB16">
        <v>98.85</v>
      </c>
      <c r="AC16">
        <v>97.83</v>
      </c>
      <c r="AD16">
        <v>92.95</v>
      </c>
      <c r="AE16">
        <v>94.7</v>
      </c>
      <c r="AF16">
        <v>98.51</v>
      </c>
      <c r="AG16">
        <v>99.39</v>
      </c>
      <c r="AH16">
        <v>97.8</v>
      </c>
      <c r="AI16">
        <v>97.78</v>
      </c>
      <c r="AJ16">
        <v>97.6</v>
      </c>
      <c r="AK16">
        <v>98.45</v>
      </c>
      <c r="AL16">
        <v>99.57</v>
      </c>
      <c r="AM16">
        <v>97.97</v>
      </c>
      <c r="AN16">
        <v>96.61</v>
      </c>
      <c r="AO16">
        <v>96.61</v>
      </c>
      <c r="AP16">
        <v>96.6</v>
      </c>
      <c r="AQ16">
        <v>100.1</v>
      </c>
      <c r="AR16">
        <v>97.8</v>
      </c>
      <c r="AS16">
        <v>99.28</v>
      </c>
      <c r="AT16">
        <v>96</v>
      </c>
      <c r="AU16">
        <v>93.4</v>
      </c>
      <c r="AV16">
        <v>94.08</v>
      </c>
      <c r="AW16">
        <v>94.25</v>
      </c>
      <c r="AX16">
        <v>94.52</v>
      </c>
      <c r="AY16">
        <v>92.52</v>
      </c>
      <c r="AZ16">
        <v>92.3</v>
      </c>
      <c r="BA16">
        <v>93.7</v>
      </c>
      <c r="BB16">
        <v>93.03</v>
      </c>
      <c r="BC16">
        <v>92.21</v>
      </c>
      <c r="BD16">
        <v>94.61</v>
      </c>
      <c r="BE16">
        <v>94.07</v>
      </c>
      <c r="BF16">
        <v>96.42</v>
      </c>
      <c r="BG16">
        <v>95.43</v>
      </c>
      <c r="BH16">
        <v>95.76</v>
      </c>
      <c r="BI16">
        <v>96.49</v>
      </c>
      <c r="BJ16">
        <v>96.5</v>
      </c>
      <c r="BK16">
        <v>99.72</v>
      </c>
      <c r="BL16">
        <v>94.67</v>
      </c>
      <c r="BM16">
        <v>92.75</v>
      </c>
      <c r="BN16">
        <v>92.12</v>
      </c>
      <c r="BO16">
        <v>91.99</v>
      </c>
      <c r="BP16">
        <v>94.1</v>
      </c>
      <c r="BQ16">
        <v>93.6</v>
      </c>
      <c r="BR16">
        <v>93.57</v>
      </c>
      <c r="BS16">
        <v>91.78</v>
      </c>
      <c r="BT16">
        <v>91.62</v>
      </c>
      <c r="BU16">
        <v>92.11</v>
      </c>
      <c r="BV16">
        <v>90.86</v>
      </c>
      <c r="BW16">
        <v>89.53</v>
      </c>
      <c r="BX16">
        <v>83.36</v>
      </c>
      <c r="BY16">
        <v>83.87</v>
      </c>
      <c r="BZ16">
        <v>83.69</v>
      </c>
      <c r="CA16">
        <v>83.69</v>
      </c>
      <c r="CB16">
        <v>85.66</v>
      </c>
      <c r="CC16">
        <v>87.54</v>
      </c>
      <c r="CD16">
        <v>86.57</v>
      </c>
      <c r="CE16">
        <v>87.57</v>
      </c>
      <c r="CF16">
        <v>90.68</v>
      </c>
      <c r="CG16">
        <v>90.99</v>
      </c>
      <c r="CH16">
        <v>91.32</v>
      </c>
      <c r="CI16">
        <v>92.57</v>
      </c>
      <c r="CJ16">
        <v>89.02</v>
      </c>
      <c r="CK16">
        <v>84.125</v>
      </c>
      <c r="CL16">
        <v>85.44</v>
      </c>
      <c r="CM16">
        <v>85.105000000000004</v>
      </c>
      <c r="CN16">
        <v>81.86</v>
      </c>
      <c r="CO16">
        <v>80.92</v>
      </c>
      <c r="CP16">
        <v>79.14</v>
      </c>
      <c r="CQ16">
        <v>79.69</v>
      </c>
      <c r="CR16">
        <v>79.31</v>
      </c>
      <c r="CS16">
        <v>81.260000000000005</v>
      </c>
      <c r="CT16">
        <v>80.97</v>
      </c>
      <c r="CU16">
        <v>81.150000000000006</v>
      </c>
      <c r="CV16">
        <v>81.260000000000005</v>
      </c>
      <c r="CW16">
        <v>81.5</v>
      </c>
      <c r="CX16">
        <v>82.12</v>
      </c>
      <c r="CY16">
        <v>81.709999999999994</v>
      </c>
      <c r="CZ16">
        <v>82.86</v>
      </c>
      <c r="DA16">
        <v>80.739999999999995</v>
      </c>
      <c r="DB16">
        <v>85.54</v>
      </c>
      <c r="DC16">
        <v>86.19</v>
      </c>
      <c r="DD16">
        <v>87.59</v>
      </c>
      <c r="DE16">
        <v>85.44</v>
      </c>
      <c r="DF16">
        <v>84.67</v>
      </c>
      <c r="DG16">
        <v>85.41</v>
      </c>
      <c r="DH16">
        <v>84.65</v>
      </c>
      <c r="DI16">
        <v>84.38</v>
      </c>
      <c r="DJ16">
        <v>84.85</v>
      </c>
      <c r="DK16">
        <v>83.72</v>
      </c>
      <c r="DL16">
        <v>84.26</v>
      </c>
      <c r="DM16">
        <v>82.56</v>
      </c>
      <c r="DN16">
        <v>82.31</v>
      </c>
      <c r="DO16">
        <v>81.98</v>
      </c>
      <c r="DP16">
        <v>81.239999999999995</v>
      </c>
      <c r="DQ16">
        <v>79.78</v>
      </c>
      <c r="DR16">
        <v>81.7</v>
      </c>
      <c r="DS16">
        <v>80.05</v>
      </c>
      <c r="DT16">
        <v>80.84</v>
      </c>
      <c r="DU16">
        <v>77.930000000000007</v>
      </c>
      <c r="DV16">
        <v>73.92</v>
      </c>
      <c r="DW16">
        <v>75.209999999999994</v>
      </c>
      <c r="DX16">
        <v>74.77</v>
      </c>
      <c r="DY16">
        <v>73.91</v>
      </c>
      <c r="DZ16">
        <v>73.5</v>
      </c>
      <c r="EA16">
        <v>71.010000000000005</v>
      </c>
      <c r="EB16">
        <v>71.22</v>
      </c>
      <c r="EC16">
        <v>69.989999999999995</v>
      </c>
      <c r="ED16">
        <v>70.53</v>
      </c>
      <c r="EE16">
        <v>72.77</v>
      </c>
      <c r="EF16">
        <v>72.94</v>
      </c>
      <c r="EG16">
        <v>73.86</v>
      </c>
      <c r="EH16">
        <v>70.72</v>
      </c>
      <c r="EI16">
        <v>70.72</v>
      </c>
    </row>
    <row r="17" spans="1:139" ht="18">
      <c r="A17" s="28">
        <v>0.8</v>
      </c>
      <c r="B17" s="1" t="s">
        <v>45</v>
      </c>
      <c r="C17" s="8" t="str">
        <v>ASML Holding N.V.</v>
      </c>
      <c r="D17" s="8"/>
      <c r="E17" s="10">
        <v>1497.8</v>
      </c>
      <c r="F17" s="26"/>
      <c r="G17" s="10">
        <f t="shared" si="1"/>
        <v>1497.8</v>
      </c>
      <c r="H17" s="7">
        <v>7.9476000000000008E-3</v>
      </c>
      <c r="I17" s="8">
        <v>24.73</v>
      </c>
      <c r="J17" s="8">
        <v>51.28</v>
      </c>
      <c r="K17" s="6">
        <v>387601028</v>
      </c>
      <c r="L17" s="9">
        <v>580548819738</v>
      </c>
      <c r="M17" s="2">
        <v>1507.17</v>
      </c>
      <c r="N17" s="2">
        <v>578.51</v>
      </c>
      <c r="O17" s="3">
        <f t="shared" si="2"/>
        <v>-6.2169496473524211E-3</v>
      </c>
      <c r="P17" s="4">
        <f t="shared" si="0"/>
        <v>1.5890650118407632</v>
      </c>
      <c r="R17" cm="1">
        <f t="array" ref="R17:EI17">TRANSPOSE(INDEX(_xlfn._xlws.SORT(_xldudf_WISEPRICE(B17,"close",6*30)),,2))</f>
        <v>742.62</v>
      </c>
      <c r="S17">
        <v>725.85</v>
      </c>
      <c r="T17">
        <v>736.82</v>
      </c>
      <c r="U17">
        <v>753.43</v>
      </c>
      <c r="V17">
        <v>781.7</v>
      </c>
      <c r="W17">
        <v>796.25</v>
      </c>
      <c r="X17">
        <v>805.13</v>
      </c>
      <c r="Y17">
        <v>793.14</v>
      </c>
      <c r="Z17">
        <v>804.16</v>
      </c>
      <c r="AA17">
        <v>813.87</v>
      </c>
      <c r="AB17">
        <v>867.3</v>
      </c>
      <c r="AC17">
        <v>878.42</v>
      </c>
      <c r="AD17">
        <v>872.27</v>
      </c>
      <c r="AE17">
        <v>927.8</v>
      </c>
      <c r="AF17">
        <v>932.15</v>
      </c>
      <c r="AG17">
        <v>957.8</v>
      </c>
      <c r="AH17">
        <v>963.51</v>
      </c>
      <c r="AI17">
        <v>946.94</v>
      </c>
      <c r="AJ17">
        <v>949.55</v>
      </c>
      <c r="AK17">
        <v>951.52</v>
      </c>
      <c r="AL17">
        <v>962.61</v>
      </c>
      <c r="AM17">
        <v>968.09</v>
      </c>
      <c r="AN17">
        <v>1003.27</v>
      </c>
      <c r="AO17">
        <v>1030.17</v>
      </c>
      <c r="AP17">
        <v>1032.22</v>
      </c>
      <c r="AQ17">
        <v>1043.3</v>
      </c>
      <c r="AR17">
        <v>1002.3</v>
      </c>
      <c r="AS17">
        <v>987.81</v>
      </c>
      <c r="AT17">
        <v>980.54</v>
      </c>
      <c r="AU17">
        <v>936.19</v>
      </c>
      <c r="AV17">
        <v>984.66</v>
      </c>
      <c r="AW17">
        <v>983.18</v>
      </c>
      <c r="AX17">
        <v>1009.81</v>
      </c>
      <c r="AY17">
        <v>1019.59</v>
      </c>
      <c r="AZ17">
        <v>1029.27</v>
      </c>
      <c r="BA17">
        <v>1042.1500000000001</v>
      </c>
      <c r="BB17">
        <v>1025.02</v>
      </c>
      <c r="BC17">
        <v>1011.57</v>
      </c>
      <c r="BD17">
        <v>1036.4100000000001</v>
      </c>
      <c r="BE17">
        <v>1033.0999999999999</v>
      </c>
      <c r="BF17">
        <v>1059.98</v>
      </c>
      <c r="BG17">
        <v>1052.48</v>
      </c>
      <c r="BH17">
        <v>1070.8399999999999</v>
      </c>
      <c r="BI17">
        <v>1075.45</v>
      </c>
      <c r="BJ17">
        <v>1059.23</v>
      </c>
      <c r="BK17">
        <v>1066.82</v>
      </c>
      <c r="BL17">
        <v>1030.1400000000001</v>
      </c>
      <c r="BM17">
        <v>1043.75</v>
      </c>
      <c r="BN17">
        <v>1029.2</v>
      </c>
      <c r="BO17">
        <v>1016.96</v>
      </c>
      <c r="BP17">
        <v>1038.79</v>
      </c>
      <c r="BQ17">
        <v>1022.42</v>
      </c>
      <c r="BR17">
        <v>1037.33</v>
      </c>
      <c r="BS17">
        <v>1019.86</v>
      </c>
      <c r="BT17">
        <v>1006.98</v>
      </c>
      <c r="BU17">
        <v>1020</v>
      </c>
      <c r="BV17">
        <v>1004.06</v>
      </c>
      <c r="BW17">
        <v>1039.33</v>
      </c>
      <c r="BX17">
        <v>981.04</v>
      </c>
      <c r="BY17">
        <v>966.57</v>
      </c>
      <c r="BZ17">
        <v>987.82</v>
      </c>
      <c r="CA17">
        <v>1003.22</v>
      </c>
      <c r="CB17">
        <v>1040.97</v>
      </c>
      <c r="CC17">
        <v>1060</v>
      </c>
      <c r="CD17">
        <v>1087.99</v>
      </c>
      <c r="CE17">
        <v>1108.78</v>
      </c>
      <c r="CF17">
        <v>1140.92</v>
      </c>
      <c r="CG17">
        <v>1110.08</v>
      </c>
      <c r="CH17">
        <v>1099.47</v>
      </c>
      <c r="CI17">
        <v>1119.69</v>
      </c>
      <c r="CJ17">
        <v>1111.44</v>
      </c>
      <c r="CK17">
        <v>1119.32</v>
      </c>
      <c r="CL17">
        <v>1122.8399999999999</v>
      </c>
      <c r="CM17">
        <v>1080.8499999999999</v>
      </c>
      <c r="CN17">
        <v>1087.82</v>
      </c>
      <c r="CO17">
        <v>1076.05</v>
      </c>
      <c r="CP17">
        <v>1015.43</v>
      </c>
      <c r="CQ17">
        <v>1036.31</v>
      </c>
      <c r="CR17">
        <v>1056.02</v>
      </c>
      <c r="CS17">
        <v>1056.98</v>
      </c>
      <c r="CT17">
        <v>1061.8399999999999</v>
      </c>
      <c r="CU17">
        <v>1065.52</v>
      </c>
      <c r="CV17">
        <v>1072.75</v>
      </c>
      <c r="CW17">
        <v>1065.99</v>
      </c>
      <c r="CX17">
        <v>1072.1400000000001</v>
      </c>
      <c r="CY17">
        <v>1069.8599999999999</v>
      </c>
      <c r="CZ17">
        <v>1163.78</v>
      </c>
      <c r="DA17">
        <v>1228.19</v>
      </c>
      <c r="DB17">
        <v>1242.19</v>
      </c>
      <c r="DC17">
        <v>1228.47</v>
      </c>
      <c r="DD17">
        <v>1194.32</v>
      </c>
      <c r="DE17">
        <v>1273.8800000000001</v>
      </c>
      <c r="DF17">
        <v>1281.23</v>
      </c>
      <c r="DG17">
        <v>1270.1600000000001</v>
      </c>
      <c r="DH17">
        <v>1263.72</v>
      </c>
      <c r="DI17">
        <v>1331.6</v>
      </c>
      <c r="DJ17">
        <v>1358.57</v>
      </c>
      <c r="DK17">
        <v>1326.07</v>
      </c>
      <c r="DL17">
        <v>1360.09</v>
      </c>
      <c r="DM17">
        <v>1395</v>
      </c>
      <c r="DN17">
        <v>1389.04</v>
      </c>
      <c r="DO17">
        <v>1413.35</v>
      </c>
      <c r="DP17">
        <v>1454.59</v>
      </c>
      <c r="DQ17">
        <v>1422.92</v>
      </c>
      <c r="DR17">
        <v>1455.16</v>
      </c>
      <c r="DS17">
        <v>1423</v>
      </c>
      <c r="DT17">
        <v>1441.39</v>
      </c>
      <c r="DU17">
        <v>1395.88</v>
      </c>
      <c r="DV17">
        <v>1339.13</v>
      </c>
      <c r="DW17">
        <v>1350.16</v>
      </c>
      <c r="DX17">
        <v>1413.01</v>
      </c>
      <c r="DY17">
        <v>1429.49</v>
      </c>
      <c r="DZ17">
        <v>1413.62</v>
      </c>
      <c r="EA17">
        <v>1435.63</v>
      </c>
      <c r="EB17">
        <v>1406.87</v>
      </c>
      <c r="EC17">
        <v>1406.61</v>
      </c>
      <c r="ED17">
        <v>1419.78</v>
      </c>
      <c r="EE17">
        <v>1468.72</v>
      </c>
      <c r="EF17">
        <v>1458.93</v>
      </c>
      <c r="EG17">
        <v>1469.59</v>
      </c>
      <c r="EH17">
        <v>1485.759</v>
      </c>
      <c r="EI17">
        <v>1485.99</v>
      </c>
    </row>
    <row r="18" spans="1:139" ht="18">
      <c r="A18" s="28">
        <v>0.8</v>
      </c>
      <c r="B18" s="1" t="s">
        <v>8</v>
      </c>
      <c r="C18" s="8" t="str">
        <v>Visa Inc.</v>
      </c>
      <c r="D18" s="8"/>
      <c r="E18" s="10">
        <v>307.22000000000003</v>
      </c>
      <c r="F18" s="26"/>
      <c r="G18" s="10">
        <f t="shared" si="1"/>
        <v>307.22000000000003</v>
      </c>
      <c r="H18" s="7">
        <v>2.2837000000000001E-3</v>
      </c>
      <c r="I18" s="8">
        <v>10.220000000000001</v>
      </c>
      <c r="J18" s="8">
        <v>28.87</v>
      </c>
      <c r="K18" s="6">
        <v>1928039529</v>
      </c>
      <c r="L18" s="9">
        <v>592332304099</v>
      </c>
      <c r="M18" s="2">
        <v>375.51</v>
      </c>
      <c r="N18" s="2">
        <v>299</v>
      </c>
      <c r="O18" s="3">
        <f t="shared" si="2"/>
        <v>-0.18185933796703146</v>
      </c>
      <c r="P18" s="4">
        <f t="shared" si="0"/>
        <v>2.7491638795986706E-2</v>
      </c>
      <c r="R18" cm="1">
        <f t="array" ref="R18:EI18">TRANSPOSE(INDEX(_xlfn._xlws.SORT(_xldudf_WISEPRICE(B18,"close",6*30)),,2))</f>
        <v>351.78</v>
      </c>
      <c r="S18">
        <v>350.07</v>
      </c>
      <c r="T18">
        <v>350.87</v>
      </c>
      <c r="U18">
        <v>350.99</v>
      </c>
      <c r="V18">
        <v>343.22</v>
      </c>
      <c r="W18">
        <v>342.3</v>
      </c>
      <c r="X18">
        <v>343.99</v>
      </c>
      <c r="Y18">
        <v>338.12</v>
      </c>
      <c r="Z18">
        <v>343.49</v>
      </c>
      <c r="AA18">
        <v>339.43</v>
      </c>
      <c r="AB18">
        <v>339.05</v>
      </c>
      <c r="AC18">
        <v>340.03</v>
      </c>
      <c r="AD18">
        <v>346.2</v>
      </c>
      <c r="AE18">
        <v>338.18</v>
      </c>
      <c r="AF18">
        <v>341.61</v>
      </c>
      <c r="AG18">
        <v>344.36</v>
      </c>
      <c r="AH18">
        <v>338.7</v>
      </c>
      <c r="AI18">
        <v>338.68</v>
      </c>
      <c r="AJ18">
        <v>334.93</v>
      </c>
      <c r="AK18">
        <v>337.37</v>
      </c>
      <c r="AL18">
        <v>340.16</v>
      </c>
      <c r="AM18">
        <v>341.38</v>
      </c>
      <c r="AN18">
        <v>347.83</v>
      </c>
      <c r="AO18">
        <v>345.95</v>
      </c>
      <c r="AP18">
        <v>349.84</v>
      </c>
      <c r="AQ18">
        <v>349.28</v>
      </c>
      <c r="AR18">
        <v>352.42</v>
      </c>
      <c r="AS18">
        <v>351.36</v>
      </c>
      <c r="AT18">
        <v>347.04</v>
      </c>
      <c r="AU18">
        <v>343.65</v>
      </c>
      <c r="AV18">
        <v>343.3</v>
      </c>
      <c r="AW18">
        <v>348.38</v>
      </c>
      <c r="AX18">
        <v>345.69</v>
      </c>
      <c r="AY18">
        <v>335.4</v>
      </c>
      <c r="AZ18">
        <v>341.89</v>
      </c>
      <c r="BA18">
        <v>344.41</v>
      </c>
      <c r="BB18">
        <v>347.21</v>
      </c>
      <c r="BC18">
        <v>345.36</v>
      </c>
      <c r="BD18">
        <v>345.96</v>
      </c>
      <c r="BE18">
        <v>347.38</v>
      </c>
      <c r="BF18">
        <v>347.82</v>
      </c>
      <c r="BG18">
        <v>346.9</v>
      </c>
      <c r="BH18">
        <v>341.28</v>
      </c>
      <c r="BI18">
        <v>345.03</v>
      </c>
      <c r="BJ18">
        <v>340.74</v>
      </c>
      <c r="BK18">
        <v>336.9</v>
      </c>
      <c r="BL18">
        <v>340.3</v>
      </c>
      <c r="BM18">
        <v>340.04</v>
      </c>
      <c r="BN18">
        <v>336.96</v>
      </c>
      <c r="BO18">
        <v>336.02</v>
      </c>
      <c r="BP18">
        <v>334.85</v>
      </c>
      <c r="BQ18">
        <v>338.92</v>
      </c>
      <c r="BR18">
        <v>338.88</v>
      </c>
      <c r="BS18">
        <v>336.08</v>
      </c>
      <c r="BT18">
        <v>330.02</v>
      </c>
      <c r="BU18">
        <v>325.75</v>
      </c>
      <c r="BV18">
        <v>321.18</v>
      </c>
      <c r="BW18">
        <v>324.12</v>
      </c>
      <c r="BX18">
        <v>323.77</v>
      </c>
      <c r="BY18">
        <v>327.98</v>
      </c>
      <c r="BZ18">
        <v>329.3</v>
      </c>
      <c r="CA18">
        <v>334.53</v>
      </c>
      <c r="CB18">
        <v>333.79</v>
      </c>
      <c r="CC18">
        <v>334.44</v>
      </c>
      <c r="CD18">
        <v>330.39</v>
      </c>
      <c r="CE18">
        <v>329.62</v>
      </c>
      <c r="CF18">
        <v>329.61</v>
      </c>
      <c r="CG18">
        <v>327.10000000000002</v>
      </c>
      <c r="CH18">
        <v>331.24</v>
      </c>
      <c r="CI18">
        <v>326.83999999999997</v>
      </c>
      <c r="CJ18">
        <v>326.5</v>
      </c>
      <c r="CK18">
        <v>325.73</v>
      </c>
      <c r="CL18">
        <v>345.63</v>
      </c>
      <c r="CM18">
        <v>347.83</v>
      </c>
      <c r="CN18">
        <v>346.89</v>
      </c>
      <c r="CO18">
        <v>345.11</v>
      </c>
      <c r="CP18">
        <v>344.41</v>
      </c>
      <c r="CQ18">
        <v>346.01</v>
      </c>
      <c r="CR18">
        <v>349.25</v>
      </c>
      <c r="CS18">
        <v>352.09</v>
      </c>
      <c r="CT18">
        <v>353.38</v>
      </c>
      <c r="CU18">
        <v>355.14</v>
      </c>
      <c r="CV18">
        <v>355</v>
      </c>
      <c r="CW18">
        <v>354.61</v>
      </c>
      <c r="CX18">
        <v>353.62</v>
      </c>
      <c r="CY18">
        <v>350.71</v>
      </c>
      <c r="CZ18">
        <v>346.48</v>
      </c>
      <c r="DA18">
        <v>353.8</v>
      </c>
      <c r="DB18">
        <v>357.56</v>
      </c>
      <c r="DC18">
        <v>355.88</v>
      </c>
      <c r="DD18">
        <v>352.23</v>
      </c>
      <c r="DE18">
        <v>349.77</v>
      </c>
      <c r="DF18">
        <v>343.2</v>
      </c>
      <c r="DG18">
        <v>327.88</v>
      </c>
      <c r="DH18">
        <v>329.17</v>
      </c>
      <c r="DI18">
        <v>327.8</v>
      </c>
      <c r="DJ18">
        <v>328.3</v>
      </c>
      <c r="DK18">
        <v>325.82</v>
      </c>
      <c r="DL18">
        <v>325.27999999999997</v>
      </c>
      <c r="DM18">
        <v>326.36</v>
      </c>
      <c r="DN18">
        <v>326.18</v>
      </c>
      <c r="DO18">
        <v>328.49</v>
      </c>
      <c r="DP18">
        <v>325.26</v>
      </c>
      <c r="DQ18">
        <v>326.98</v>
      </c>
      <c r="DR18">
        <v>331.8</v>
      </c>
      <c r="DS18">
        <v>321.83</v>
      </c>
      <c r="DT18">
        <v>333.84</v>
      </c>
      <c r="DU18">
        <v>328.93</v>
      </c>
      <c r="DV18">
        <v>329.95</v>
      </c>
      <c r="DW18">
        <v>329.13</v>
      </c>
      <c r="DX18">
        <v>331.58</v>
      </c>
      <c r="DY18">
        <v>325.58</v>
      </c>
      <c r="DZ18">
        <v>328.17</v>
      </c>
      <c r="EA18">
        <v>329.24</v>
      </c>
      <c r="EB18">
        <v>324.18</v>
      </c>
      <c r="EC18">
        <v>314.08</v>
      </c>
      <c r="ED18">
        <v>319.5</v>
      </c>
      <c r="EE18">
        <v>320.27999999999997</v>
      </c>
      <c r="EF18">
        <v>318.93</v>
      </c>
      <c r="EG18">
        <v>320.95</v>
      </c>
      <c r="EH18">
        <v>306.52</v>
      </c>
      <c r="EI18">
        <v>305.56</v>
      </c>
    </row>
    <row r="19" spans="1:139" ht="18">
      <c r="A19" s="28">
        <v>0.8</v>
      </c>
      <c r="B19" s="1" t="s">
        <v>46</v>
      </c>
      <c r="C19" s="8" t="str">
        <v>Brookfield Corporation</v>
      </c>
      <c r="D19" s="8"/>
      <c r="E19" s="10">
        <v>44.99</v>
      </c>
      <c r="F19" s="26"/>
      <c r="G19" s="10">
        <f t="shared" si="1"/>
        <v>44.99</v>
      </c>
      <c r="H19" s="7">
        <v>2.2499999999999999E-2</v>
      </c>
      <c r="I19" s="8">
        <v>0.52</v>
      </c>
      <c r="J19" s="8">
        <v>91.82</v>
      </c>
      <c r="K19" s="6">
        <v>2244501647</v>
      </c>
      <c r="L19" s="9">
        <v>100980129099</v>
      </c>
      <c r="M19" s="2">
        <v>49.57</v>
      </c>
      <c r="N19" s="2">
        <v>29.073329999999999</v>
      </c>
      <c r="O19" s="3">
        <f t="shared" si="2"/>
        <v>-9.239459350413548E-2</v>
      </c>
      <c r="P19" s="4">
        <f t="shared" si="0"/>
        <v>0.54746635490327411</v>
      </c>
      <c r="R19" cm="1">
        <f t="array" ref="R19:EI19">TRANSPOSE(INDEX(_xlfn._xlws.SORT(_xldudf_WISEPRICE(B19,"close",6*30)),,2))</f>
        <v>43.81</v>
      </c>
      <c r="S19">
        <v>44.21</v>
      </c>
      <c r="T19">
        <v>43.56</v>
      </c>
      <c r="U19">
        <v>44.37</v>
      </c>
      <c r="V19">
        <v>44.34</v>
      </c>
      <c r="W19">
        <v>44.41</v>
      </c>
      <c r="X19">
        <v>44.13</v>
      </c>
      <c r="Y19">
        <v>44.7</v>
      </c>
      <c r="Z19">
        <v>45.91</v>
      </c>
      <c r="AA19">
        <v>45.2</v>
      </c>
      <c r="AB19">
        <v>46.28</v>
      </c>
      <c r="AC19">
        <v>46.51</v>
      </c>
      <c r="AD19">
        <v>46.23</v>
      </c>
      <c r="AE19">
        <v>47.17</v>
      </c>
      <c r="AF19">
        <v>47.87</v>
      </c>
      <c r="AG19">
        <v>48.49</v>
      </c>
      <c r="AH19">
        <v>47.71</v>
      </c>
      <c r="AI19">
        <v>46.45</v>
      </c>
      <c r="AJ19">
        <v>45.64</v>
      </c>
      <c r="AK19">
        <v>45.61</v>
      </c>
      <c r="AL19">
        <v>46.09</v>
      </c>
      <c r="AM19">
        <v>45.72</v>
      </c>
      <c r="AN19">
        <v>45.25</v>
      </c>
      <c r="AO19">
        <v>45.44</v>
      </c>
      <c r="AP19">
        <v>45.81</v>
      </c>
      <c r="AQ19">
        <v>45.39</v>
      </c>
      <c r="AR19">
        <v>45.13</v>
      </c>
      <c r="AS19">
        <v>45.36</v>
      </c>
      <c r="AT19">
        <v>44.99</v>
      </c>
      <c r="AU19">
        <v>43.03</v>
      </c>
      <c r="AV19">
        <v>44.8</v>
      </c>
      <c r="AW19">
        <v>45.34</v>
      </c>
      <c r="AX19">
        <v>45.31</v>
      </c>
      <c r="AY19">
        <v>44.02</v>
      </c>
      <c r="AZ19">
        <v>44.46</v>
      </c>
      <c r="BA19">
        <v>45.12</v>
      </c>
      <c r="BB19">
        <v>45.2</v>
      </c>
      <c r="BC19">
        <v>45.1</v>
      </c>
      <c r="BD19">
        <v>45.5</v>
      </c>
      <c r="BE19">
        <v>46.19</v>
      </c>
      <c r="BF19">
        <v>46.75</v>
      </c>
      <c r="BG19">
        <v>47.48</v>
      </c>
      <c r="BH19">
        <v>46.55</v>
      </c>
      <c r="BI19">
        <v>45.76</v>
      </c>
      <c r="BJ19">
        <v>46.05</v>
      </c>
      <c r="BK19">
        <v>45.99</v>
      </c>
      <c r="BL19">
        <v>45.54</v>
      </c>
      <c r="BM19">
        <v>45.9</v>
      </c>
      <c r="BN19">
        <v>45.66</v>
      </c>
      <c r="BO19">
        <v>45.81</v>
      </c>
      <c r="BP19">
        <v>46.09</v>
      </c>
      <c r="BQ19">
        <v>46.16</v>
      </c>
      <c r="BR19">
        <v>46.89</v>
      </c>
      <c r="BS19">
        <v>43.78</v>
      </c>
      <c r="BT19">
        <v>44.05</v>
      </c>
      <c r="BU19">
        <v>43</v>
      </c>
      <c r="BV19">
        <v>43.43</v>
      </c>
      <c r="BW19">
        <v>43.73</v>
      </c>
      <c r="BX19">
        <v>43.7</v>
      </c>
      <c r="BY19">
        <v>44.72</v>
      </c>
      <c r="BZ19">
        <v>45.11</v>
      </c>
      <c r="CA19">
        <v>46.04</v>
      </c>
      <c r="CB19">
        <v>46.59</v>
      </c>
      <c r="CC19">
        <v>47</v>
      </c>
      <c r="CD19">
        <v>46.38</v>
      </c>
      <c r="CE19">
        <v>46.33</v>
      </c>
      <c r="CF19">
        <v>46.52</v>
      </c>
      <c r="CG19">
        <v>46.72</v>
      </c>
      <c r="CH19">
        <v>46.71</v>
      </c>
      <c r="CI19">
        <v>46.44</v>
      </c>
      <c r="CJ19">
        <v>46.7</v>
      </c>
      <c r="CK19">
        <v>47.42</v>
      </c>
      <c r="CL19">
        <v>46.58</v>
      </c>
      <c r="CM19">
        <v>45.66</v>
      </c>
      <c r="CN19">
        <v>45.31</v>
      </c>
      <c r="CO19">
        <v>44.99</v>
      </c>
      <c r="CP19">
        <v>44.52</v>
      </c>
      <c r="CQ19">
        <v>44.77</v>
      </c>
      <c r="CR19">
        <v>45.28</v>
      </c>
      <c r="CS19">
        <v>46.17</v>
      </c>
      <c r="CT19">
        <v>46.27</v>
      </c>
      <c r="CU19">
        <v>46.61</v>
      </c>
      <c r="CV19">
        <v>46.74</v>
      </c>
      <c r="CW19">
        <v>46.74</v>
      </c>
      <c r="CX19">
        <v>46.29</v>
      </c>
      <c r="CY19">
        <v>45.89</v>
      </c>
      <c r="CZ19">
        <v>46.63</v>
      </c>
      <c r="DA19">
        <v>48.81</v>
      </c>
      <c r="DB19">
        <v>49.17</v>
      </c>
      <c r="DC19">
        <v>47.13</v>
      </c>
      <c r="DD19">
        <v>47.24</v>
      </c>
      <c r="DE19">
        <v>47.66</v>
      </c>
      <c r="DF19">
        <v>47.88</v>
      </c>
      <c r="DG19">
        <v>47.29</v>
      </c>
      <c r="DH19">
        <v>47.27</v>
      </c>
      <c r="DI19">
        <v>47.33</v>
      </c>
      <c r="DJ19">
        <v>47.36</v>
      </c>
      <c r="DK19">
        <v>45.29</v>
      </c>
      <c r="DL19">
        <v>46.3</v>
      </c>
      <c r="DM19">
        <v>46.6</v>
      </c>
      <c r="DN19">
        <v>47.17</v>
      </c>
      <c r="DO19">
        <v>46.98</v>
      </c>
      <c r="DP19">
        <v>47.42</v>
      </c>
      <c r="DQ19">
        <v>47.09</v>
      </c>
      <c r="DR19">
        <v>46.55</v>
      </c>
      <c r="DS19">
        <v>45.55</v>
      </c>
      <c r="DT19">
        <v>46.59</v>
      </c>
      <c r="DU19">
        <v>44.63</v>
      </c>
      <c r="DV19">
        <v>45.88</v>
      </c>
      <c r="DW19">
        <v>44.31</v>
      </c>
      <c r="DX19">
        <v>45.21</v>
      </c>
      <c r="DY19">
        <v>46.87</v>
      </c>
      <c r="DZ19">
        <v>47.73</v>
      </c>
      <c r="EA19">
        <v>46.62</v>
      </c>
      <c r="EB19">
        <v>47.67</v>
      </c>
      <c r="EC19">
        <v>47.79</v>
      </c>
      <c r="ED19">
        <v>47.78</v>
      </c>
      <c r="EE19">
        <v>47.45</v>
      </c>
      <c r="EF19">
        <v>46.18</v>
      </c>
      <c r="EG19">
        <v>45.98</v>
      </c>
      <c r="EH19">
        <v>44</v>
      </c>
      <c r="EI19">
        <v>44</v>
      </c>
    </row>
    <row r="20" spans="1:139" ht="18">
      <c r="A20" s="28">
        <v>0.8</v>
      </c>
      <c r="B20" s="1" t="s">
        <v>47</v>
      </c>
      <c r="C20" s="8" t="str">
        <v>Carvana Co.</v>
      </c>
      <c r="D20" s="8"/>
      <c r="E20" s="10">
        <v>325.16000000000003</v>
      </c>
      <c r="F20" s="26"/>
      <c r="G20" s="10">
        <f t="shared" si="1"/>
        <v>325.16000000000003</v>
      </c>
      <c r="H20" s="7">
        <v>1.8455860000000002E-4</v>
      </c>
      <c r="I20" s="8">
        <v>10.220000000000001</v>
      </c>
      <c r="J20" s="8">
        <v>38.479999999999997</v>
      </c>
      <c r="K20" s="6">
        <v>216803448</v>
      </c>
      <c r="L20" s="9">
        <v>70495809152</v>
      </c>
      <c r="M20" s="2">
        <v>486.89</v>
      </c>
      <c r="N20" s="2">
        <v>148.25</v>
      </c>
      <c r="O20" s="3">
        <f t="shared" si="2"/>
        <v>-0.33216948386699252</v>
      </c>
      <c r="P20" s="4">
        <f t="shared" si="0"/>
        <v>1.1933220910623947</v>
      </c>
      <c r="R20" cm="1">
        <f t="array" ref="R20:EI20">TRANSPOSE(INDEX(_xlfn._xlws.SORT(_xldudf_WISEPRICE(B20,"close",6*30)),,2))</f>
        <v>371.92</v>
      </c>
      <c r="S20">
        <v>366.39</v>
      </c>
      <c r="T20">
        <v>362.32</v>
      </c>
      <c r="U20">
        <v>370.17</v>
      </c>
      <c r="V20">
        <v>368.88</v>
      </c>
      <c r="W20">
        <v>372.21</v>
      </c>
      <c r="X20">
        <v>375</v>
      </c>
      <c r="Y20">
        <v>365.12</v>
      </c>
      <c r="Z20">
        <v>354.24</v>
      </c>
      <c r="AA20">
        <v>361.77</v>
      </c>
      <c r="AB20">
        <v>365.35</v>
      </c>
      <c r="AC20">
        <v>364.59</v>
      </c>
      <c r="AD20">
        <v>378.06</v>
      </c>
      <c r="AE20">
        <v>378.16</v>
      </c>
      <c r="AF20">
        <v>391.89</v>
      </c>
      <c r="AG20">
        <v>390.85</v>
      </c>
      <c r="AH20">
        <v>378.1</v>
      </c>
      <c r="AI20">
        <v>374.81</v>
      </c>
      <c r="AJ20">
        <v>371.38</v>
      </c>
      <c r="AK20">
        <v>369.29</v>
      </c>
      <c r="AL20">
        <v>392.66</v>
      </c>
      <c r="AM20">
        <v>377.24</v>
      </c>
      <c r="AN20">
        <v>395.41</v>
      </c>
      <c r="AO20">
        <v>394.71</v>
      </c>
      <c r="AP20">
        <v>375.72</v>
      </c>
      <c r="AQ20">
        <v>369.6</v>
      </c>
      <c r="AR20">
        <v>370.31</v>
      </c>
      <c r="AS20">
        <v>360.91</v>
      </c>
      <c r="AT20">
        <v>360.03</v>
      </c>
      <c r="AU20">
        <v>329.24</v>
      </c>
      <c r="AV20">
        <v>338.28</v>
      </c>
      <c r="AW20">
        <v>345.91</v>
      </c>
      <c r="AX20">
        <v>355.42</v>
      </c>
      <c r="AY20">
        <v>344.71</v>
      </c>
      <c r="AZ20">
        <v>333.81</v>
      </c>
      <c r="BA20">
        <v>337.6</v>
      </c>
      <c r="BB20">
        <v>355.87</v>
      </c>
      <c r="BC20">
        <v>326.88</v>
      </c>
      <c r="BD20">
        <v>342.01</v>
      </c>
      <c r="BE20">
        <v>351.2</v>
      </c>
      <c r="BF20">
        <v>355.15</v>
      </c>
      <c r="BG20">
        <v>362.2</v>
      </c>
      <c r="BH20">
        <v>353.95</v>
      </c>
      <c r="BI20">
        <v>305.07</v>
      </c>
      <c r="BJ20">
        <v>306.54000000000002</v>
      </c>
      <c r="BK20">
        <v>332.33</v>
      </c>
      <c r="BL20">
        <v>309.79000000000002</v>
      </c>
      <c r="BM20">
        <v>309.68</v>
      </c>
      <c r="BN20">
        <v>290.14</v>
      </c>
      <c r="BO20">
        <v>303.99</v>
      </c>
      <c r="BP20">
        <v>322.27999999999997</v>
      </c>
      <c r="BQ20">
        <v>326.88</v>
      </c>
      <c r="BR20">
        <v>328.19</v>
      </c>
      <c r="BS20">
        <v>318.54000000000002</v>
      </c>
      <c r="BT20">
        <v>318.31</v>
      </c>
      <c r="BU20">
        <v>323.12</v>
      </c>
      <c r="BV20">
        <v>317.22000000000003</v>
      </c>
      <c r="BW20">
        <v>329.75</v>
      </c>
      <c r="BX20">
        <v>313.25</v>
      </c>
      <c r="BY20">
        <v>309.88</v>
      </c>
      <c r="BZ20">
        <v>330.9</v>
      </c>
      <c r="CA20">
        <v>351.23</v>
      </c>
      <c r="CB20">
        <v>357.33</v>
      </c>
      <c r="CC20">
        <v>374.5</v>
      </c>
      <c r="CD20">
        <v>375.26</v>
      </c>
      <c r="CE20">
        <v>382.18</v>
      </c>
      <c r="CF20">
        <v>395</v>
      </c>
      <c r="CG20">
        <v>398.85</v>
      </c>
      <c r="CH20">
        <v>399.77</v>
      </c>
      <c r="CI20">
        <v>447.98</v>
      </c>
      <c r="CJ20">
        <v>456.33</v>
      </c>
      <c r="CK20">
        <v>467.67</v>
      </c>
      <c r="CL20">
        <v>472.73</v>
      </c>
      <c r="CM20">
        <v>455.48500000000001</v>
      </c>
      <c r="CN20">
        <v>447.92</v>
      </c>
      <c r="CO20">
        <v>455.07999000000001</v>
      </c>
      <c r="CP20">
        <v>446.23</v>
      </c>
      <c r="CQ20">
        <v>465.74</v>
      </c>
      <c r="CR20">
        <v>452.03</v>
      </c>
      <c r="CS20">
        <v>433.59</v>
      </c>
      <c r="CT20">
        <v>437.35</v>
      </c>
      <c r="CU20">
        <v>441.57</v>
      </c>
      <c r="CV20">
        <v>438.47</v>
      </c>
      <c r="CW20">
        <v>433.55</v>
      </c>
      <c r="CX20">
        <v>429.55</v>
      </c>
      <c r="CY20">
        <v>422.02</v>
      </c>
      <c r="CZ20">
        <v>400.25</v>
      </c>
      <c r="DA20">
        <v>430.23</v>
      </c>
      <c r="DB20">
        <v>440.44</v>
      </c>
      <c r="DC20">
        <v>450.78</v>
      </c>
      <c r="DD20">
        <v>442.58</v>
      </c>
      <c r="DE20">
        <v>463.21</v>
      </c>
      <c r="DF20">
        <v>464.52</v>
      </c>
      <c r="DG20">
        <v>468.26</v>
      </c>
      <c r="DH20">
        <v>458.61</v>
      </c>
      <c r="DI20">
        <v>460.59</v>
      </c>
      <c r="DJ20">
        <v>443.12</v>
      </c>
      <c r="DK20">
        <v>442.19</v>
      </c>
      <c r="DL20">
        <v>455.02</v>
      </c>
      <c r="DM20">
        <v>478.45</v>
      </c>
      <c r="DN20">
        <v>473.31</v>
      </c>
      <c r="DO20">
        <v>473.81</v>
      </c>
      <c r="DP20">
        <v>477.72</v>
      </c>
      <c r="DQ20">
        <v>410.04</v>
      </c>
      <c r="DR20">
        <v>427.60500000000002</v>
      </c>
      <c r="DS20">
        <v>401.11</v>
      </c>
      <c r="DT20">
        <v>407.82</v>
      </c>
      <c r="DU20">
        <v>410.36</v>
      </c>
      <c r="DV20">
        <v>393.04</v>
      </c>
      <c r="DW20">
        <v>383.69</v>
      </c>
      <c r="DX20">
        <v>403.67</v>
      </c>
      <c r="DY20">
        <v>411.24</v>
      </c>
      <c r="DZ20">
        <v>391.69</v>
      </c>
      <c r="EA20">
        <v>364.07</v>
      </c>
      <c r="EB20">
        <v>344.14</v>
      </c>
      <c r="EC20">
        <v>342.87</v>
      </c>
      <c r="ED20">
        <v>350.94</v>
      </c>
      <c r="EE20">
        <v>361.52</v>
      </c>
      <c r="EF20">
        <v>332.79</v>
      </c>
      <c r="EG20">
        <v>336.62</v>
      </c>
      <c r="EH20">
        <v>325.10000000000002</v>
      </c>
      <c r="EI20">
        <v>325.10000000000002</v>
      </c>
    </row>
    <row r="21" spans="1:139" ht="18">
      <c r="A21" s="28">
        <v>0.8</v>
      </c>
      <c r="B21" s="1" t="s">
        <v>48</v>
      </c>
      <c r="C21" s="8" t="str">
        <v>Chubb Limited</v>
      </c>
      <c r="D21" s="8"/>
      <c r="E21" s="10">
        <v>336.85</v>
      </c>
      <c r="F21" s="26"/>
      <c r="G21" s="10">
        <f t="shared" si="1"/>
        <v>336.85</v>
      </c>
      <c r="H21" s="7">
        <v>1.0378199999999999E-2</v>
      </c>
      <c r="I21" s="8">
        <v>25.91</v>
      </c>
      <c r="J21" s="8">
        <v>13.12</v>
      </c>
      <c r="K21" s="6">
        <v>393551000</v>
      </c>
      <c r="L21" s="9">
        <v>132567654350</v>
      </c>
      <c r="M21" s="2">
        <v>337.41500000000002</v>
      </c>
      <c r="N21" s="2">
        <v>264.10000000000002</v>
      </c>
      <c r="O21" s="3">
        <f t="shared" si="2"/>
        <v>-1.6744957989419662E-3</v>
      </c>
      <c r="P21" s="4">
        <f t="shared" si="0"/>
        <v>0.27546383945475195</v>
      </c>
      <c r="R21" cm="1">
        <f t="array" ref="R21:EI21">TRANSPOSE(INDEX(_xlfn._xlws.SORT(_xldudf_WISEPRICE(B21,"close",6*30)),,2))</f>
        <v>275.07</v>
      </c>
      <c r="S21">
        <v>276.81</v>
      </c>
      <c r="T21">
        <v>278.22000000000003</v>
      </c>
      <c r="U21">
        <v>279.88</v>
      </c>
      <c r="V21">
        <v>277.38</v>
      </c>
      <c r="W21">
        <v>277.47000000000003</v>
      </c>
      <c r="X21">
        <v>276.99</v>
      </c>
      <c r="Y21">
        <v>277.45</v>
      </c>
      <c r="Z21">
        <v>282.89</v>
      </c>
      <c r="AA21">
        <v>278.11</v>
      </c>
      <c r="AB21">
        <v>274.33</v>
      </c>
      <c r="AC21">
        <v>272.02</v>
      </c>
      <c r="AD21">
        <v>272.25</v>
      </c>
      <c r="AE21">
        <v>274.27999999999997</v>
      </c>
      <c r="AF21">
        <v>273.89</v>
      </c>
      <c r="AG21">
        <v>273</v>
      </c>
      <c r="AH21">
        <v>275.89999999999998</v>
      </c>
      <c r="AI21">
        <v>278.26</v>
      </c>
      <c r="AJ21">
        <v>278.3</v>
      </c>
      <c r="AK21">
        <v>280.69</v>
      </c>
      <c r="AL21">
        <v>279.56</v>
      </c>
      <c r="AM21">
        <v>282.25</v>
      </c>
      <c r="AN21">
        <v>281.41000000000003</v>
      </c>
      <c r="AO21">
        <v>281.37</v>
      </c>
      <c r="AP21">
        <v>283.95999999999998</v>
      </c>
      <c r="AQ21">
        <v>286.39</v>
      </c>
      <c r="AR21">
        <v>289.24</v>
      </c>
      <c r="AS21">
        <v>287.10000000000002</v>
      </c>
      <c r="AT21">
        <v>284.33</v>
      </c>
      <c r="AU21">
        <v>283.01</v>
      </c>
      <c r="AV21">
        <v>282.52999999999997</v>
      </c>
      <c r="AW21">
        <v>284.63</v>
      </c>
      <c r="AX21">
        <v>278.31</v>
      </c>
      <c r="AY21">
        <v>268.23</v>
      </c>
      <c r="AZ21">
        <v>268.20999999999998</v>
      </c>
      <c r="BA21">
        <v>268.2</v>
      </c>
      <c r="BB21">
        <v>269.26</v>
      </c>
      <c r="BC21">
        <v>276.52</v>
      </c>
      <c r="BD21">
        <v>282.94</v>
      </c>
      <c r="BE21">
        <v>281.94</v>
      </c>
      <c r="BF21">
        <v>281.68</v>
      </c>
      <c r="BG21">
        <v>275.58</v>
      </c>
      <c r="BH21">
        <v>278</v>
      </c>
      <c r="BI21">
        <v>278.06</v>
      </c>
      <c r="BJ21">
        <v>276.94</v>
      </c>
      <c r="BK21">
        <v>278.25</v>
      </c>
      <c r="BL21">
        <v>285.64999999999998</v>
      </c>
      <c r="BM21">
        <v>283.26</v>
      </c>
      <c r="BN21">
        <v>283.05</v>
      </c>
      <c r="BO21">
        <v>287.55</v>
      </c>
      <c r="BP21">
        <v>288.25</v>
      </c>
      <c r="BQ21">
        <v>292.42</v>
      </c>
      <c r="BR21">
        <v>294.93</v>
      </c>
      <c r="BS21">
        <v>296.22000000000003</v>
      </c>
      <c r="BT21">
        <v>295.49</v>
      </c>
      <c r="BU21">
        <v>295.58</v>
      </c>
      <c r="BV21">
        <v>296.57</v>
      </c>
      <c r="BW21">
        <v>293.95999999999998</v>
      </c>
      <c r="BX21">
        <v>296.32</v>
      </c>
      <c r="BY21">
        <v>298.29000000000002</v>
      </c>
      <c r="BZ21">
        <v>295.81</v>
      </c>
      <c r="CA21">
        <v>297.77</v>
      </c>
      <c r="CB21">
        <v>297.89999999999998</v>
      </c>
      <c r="CC21">
        <v>296.18</v>
      </c>
      <c r="CD21">
        <v>293.88</v>
      </c>
      <c r="CE21">
        <v>294.5</v>
      </c>
      <c r="CF21">
        <v>295.05</v>
      </c>
      <c r="CG21">
        <v>294.64</v>
      </c>
      <c r="CH21">
        <v>295</v>
      </c>
      <c r="CI21">
        <v>297.23</v>
      </c>
      <c r="CJ21">
        <v>301.22000000000003</v>
      </c>
      <c r="CK21">
        <v>296.54000000000002</v>
      </c>
      <c r="CL21">
        <v>305.98</v>
      </c>
      <c r="CM21">
        <v>308.47000000000003</v>
      </c>
      <c r="CN21">
        <v>312.61</v>
      </c>
      <c r="CO21">
        <v>311.04000000000002</v>
      </c>
      <c r="CP21">
        <v>312.95999999999998</v>
      </c>
      <c r="CQ21">
        <v>310.95999999999998</v>
      </c>
      <c r="CR21">
        <v>310.60000000000002</v>
      </c>
      <c r="CS21">
        <v>310.95</v>
      </c>
      <c r="CT21">
        <v>313.3</v>
      </c>
      <c r="CU21">
        <v>313.32</v>
      </c>
      <c r="CV21">
        <v>313.47000000000003</v>
      </c>
      <c r="CW21">
        <v>314.45</v>
      </c>
      <c r="CX21">
        <v>314.14</v>
      </c>
      <c r="CY21">
        <v>312.12</v>
      </c>
      <c r="CZ21">
        <v>310.06</v>
      </c>
      <c r="DA21">
        <v>315.19</v>
      </c>
      <c r="DB21">
        <v>309.29000000000002</v>
      </c>
      <c r="DC21">
        <v>306.63</v>
      </c>
      <c r="DD21">
        <v>313</v>
      </c>
      <c r="DE21">
        <v>306.81</v>
      </c>
      <c r="DF21">
        <v>306.62</v>
      </c>
      <c r="DG21">
        <v>300.69</v>
      </c>
      <c r="DH21">
        <v>301.01</v>
      </c>
      <c r="DI21">
        <v>301.11</v>
      </c>
      <c r="DJ21">
        <v>300.77</v>
      </c>
      <c r="DK21">
        <v>301.06</v>
      </c>
      <c r="DL21">
        <v>299.98</v>
      </c>
      <c r="DM21">
        <v>300.92</v>
      </c>
      <c r="DN21">
        <v>300.91000000000003</v>
      </c>
      <c r="DO21">
        <v>303.49</v>
      </c>
      <c r="DP21">
        <v>301.47000000000003</v>
      </c>
      <c r="DQ21">
        <v>303.64999999999998</v>
      </c>
      <c r="DR21">
        <v>306.17</v>
      </c>
      <c r="DS21">
        <v>309.56</v>
      </c>
      <c r="DT21">
        <v>311.25</v>
      </c>
      <c r="DU21">
        <v>313.38</v>
      </c>
      <c r="DV21">
        <v>329.45</v>
      </c>
      <c r="DW21">
        <v>331.28</v>
      </c>
      <c r="DX21">
        <v>330.97</v>
      </c>
      <c r="DY21">
        <v>326.17</v>
      </c>
      <c r="DZ21">
        <v>326.25</v>
      </c>
      <c r="EA21">
        <v>329.07</v>
      </c>
      <c r="EB21">
        <v>332.51</v>
      </c>
      <c r="EC21">
        <v>324.95</v>
      </c>
      <c r="ED21">
        <v>331.89</v>
      </c>
      <c r="EE21">
        <v>329.29</v>
      </c>
      <c r="EF21">
        <v>329.16</v>
      </c>
      <c r="EG21">
        <v>331.62</v>
      </c>
      <c r="EH21">
        <v>333.39</v>
      </c>
      <c r="EI21">
        <v>333.39</v>
      </c>
    </row>
    <row r="22" spans="1:139" ht="18">
      <c r="A22" s="28">
        <v>0.8</v>
      </c>
      <c r="B22" s="1" t="s">
        <v>49</v>
      </c>
      <c r="C22" s="8" t="str">
        <v>Ferrari N.V.</v>
      </c>
      <c r="D22" s="8"/>
      <c r="E22" s="10">
        <v>373.92</v>
      </c>
      <c r="F22" s="26"/>
      <c r="G22" s="10">
        <f t="shared" si="1"/>
        <v>373.92</v>
      </c>
      <c r="H22" s="7">
        <v>4.3245399999999996E-2</v>
      </c>
      <c r="I22" s="8">
        <v>8.98</v>
      </c>
      <c r="J22" s="8">
        <v>35.14</v>
      </c>
      <c r="K22" s="6">
        <v>177278394</v>
      </c>
      <c r="L22" s="9">
        <v>66287937084</v>
      </c>
      <c r="M22" s="2">
        <v>519.1</v>
      </c>
      <c r="N22" s="2">
        <v>328</v>
      </c>
      <c r="O22" s="3">
        <f t="shared" si="2"/>
        <v>-0.27967636293585052</v>
      </c>
      <c r="P22" s="4">
        <f t="shared" si="0"/>
        <v>0.14000000000000012</v>
      </c>
      <c r="R22" cm="1">
        <f t="array" ref="R22:EI22">TRANSPOSE(INDEX(_xlfn._xlws.SORT(_xldudf_WISEPRICE(B22,"close",6*30)),,2))</f>
        <v>477.21</v>
      </c>
      <c r="S22">
        <v>492.08</v>
      </c>
      <c r="T22">
        <v>494.82</v>
      </c>
      <c r="U22">
        <v>495.19</v>
      </c>
      <c r="V22">
        <v>488.77</v>
      </c>
      <c r="W22">
        <v>478.97</v>
      </c>
      <c r="X22">
        <v>479.62</v>
      </c>
      <c r="Y22">
        <v>473.62</v>
      </c>
      <c r="Z22">
        <v>479.36</v>
      </c>
      <c r="AA22">
        <v>478</v>
      </c>
      <c r="AB22">
        <v>478.94</v>
      </c>
      <c r="AC22">
        <v>480.33</v>
      </c>
      <c r="AD22">
        <v>470.03</v>
      </c>
      <c r="AE22">
        <v>483.77</v>
      </c>
      <c r="AF22">
        <v>479.59</v>
      </c>
      <c r="AG22">
        <v>477.74</v>
      </c>
      <c r="AH22">
        <v>486.5</v>
      </c>
      <c r="AI22">
        <v>480.6</v>
      </c>
      <c r="AJ22">
        <v>473.17</v>
      </c>
      <c r="AK22">
        <v>475.36</v>
      </c>
      <c r="AL22">
        <v>482.04</v>
      </c>
      <c r="AM22">
        <v>485.22</v>
      </c>
      <c r="AN22">
        <v>490.24</v>
      </c>
      <c r="AO22">
        <v>504.09</v>
      </c>
      <c r="AP22">
        <v>501.15</v>
      </c>
      <c r="AQ22">
        <v>491.53</v>
      </c>
      <c r="AR22">
        <v>490.86</v>
      </c>
      <c r="AS22">
        <v>479.21</v>
      </c>
      <c r="AT22">
        <v>407.38</v>
      </c>
      <c r="AU22">
        <v>395.72</v>
      </c>
      <c r="AV22">
        <v>378.72</v>
      </c>
      <c r="AW22">
        <v>382.19</v>
      </c>
      <c r="AX22">
        <v>389.56</v>
      </c>
      <c r="AY22">
        <v>392.46</v>
      </c>
      <c r="AZ22">
        <v>399.08</v>
      </c>
      <c r="BA22">
        <v>398.31</v>
      </c>
      <c r="BB22">
        <v>400.46</v>
      </c>
      <c r="BC22">
        <v>394.06</v>
      </c>
      <c r="BD22">
        <v>402.85</v>
      </c>
      <c r="BE22">
        <v>408.31</v>
      </c>
      <c r="BF22">
        <v>407.46</v>
      </c>
      <c r="BG22">
        <v>402.27</v>
      </c>
      <c r="BH22">
        <v>391.44</v>
      </c>
      <c r="BI22">
        <v>396</v>
      </c>
      <c r="BJ22">
        <v>403.95</v>
      </c>
      <c r="BK22">
        <v>392.03</v>
      </c>
      <c r="BL22">
        <v>399.39</v>
      </c>
      <c r="BM22">
        <v>406.67</v>
      </c>
      <c r="BN22">
        <v>405.62</v>
      </c>
      <c r="BO22">
        <v>413.26</v>
      </c>
      <c r="BP22">
        <v>411.4</v>
      </c>
      <c r="BQ22">
        <v>422.46</v>
      </c>
      <c r="BR22">
        <v>419.52</v>
      </c>
      <c r="BS22">
        <v>417.81</v>
      </c>
      <c r="BT22">
        <v>417.16</v>
      </c>
      <c r="BU22">
        <v>405.38</v>
      </c>
      <c r="BV22">
        <v>397.83</v>
      </c>
      <c r="BW22">
        <v>389.83</v>
      </c>
      <c r="BX22">
        <v>383.15</v>
      </c>
      <c r="BY22">
        <v>389.19</v>
      </c>
      <c r="BZ22">
        <v>381.58</v>
      </c>
      <c r="CA22">
        <v>385.14</v>
      </c>
      <c r="CB22">
        <v>382.8</v>
      </c>
      <c r="CC22">
        <v>391.9</v>
      </c>
      <c r="CD22">
        <v>386.93</v>
      </c>
      <c r="CE22">
        <v>386.56</v>
      </c>
      <c r="CF22">
        <v>393.84</v>
      </c>
      <c r="CG22">
        <v>393.23</v>
      </c>
      <c r="CH22">
        <v>393.21</v>
      </c>
      <c r="CI22">
        <v>382.98</v>
      </c>
      <c r="CJ22">
        <v>375.35</v>
      </c>
      <c r="CK22">
        <v>364.04</v>
      </c>
      <c r="CL22">
        <v>368.03500000000003</v>
      </c>
      <c r="CM22">
        <v>367.13</v>
      </c>
      <c r="CN22">
        <v>368.6</v>
      </c>
      <c r="CO22">
        <v>370.42</v>
      </c>
      <c r="CP22">
        <v>365.51</v>
      </c>
      <c r="CQ22">
        <v>372.65</v>
      </c>
      <c r="CR22">
        <v>378.29</v>
      </c>
      <c r="CS22">
        <v>375.25</v>
      </c>
      <c r="CT22">
        <v>375.91</v>
      </c>
      <c r="CU22">
        <v>376.34</v>
      </c>
      <c r="CV22">
        <v>378.13</v>
      </c>
      <c r="CW22">
        <v>375.75</v>
      </c>
      <c r="CX22">
        <v>372.48</v>
      </c>
      <c r="CY22">
        <v>369.56</v>
      </c>
      <c r="CZ22">
        <v>371.89</v>
      </c>
      <c r="DA22">
        <v>379.27</v>
      </c>
      <c r="DB22">
        <v>371.96</v>
      </c>
      <c r="DC22">
        <v>366.81</v>
      </c>
      <c r="DD22">
        <v>370.85</v>
      </c>
      <c r="DE22">
        <v>376.19</v>
      </c>
      <c r="DF22">
        <v>377.2</v>
      </c>
      <c r="DG22">
        <v>360.09</v>
      </c>
      <c r="DH22">
        <v>353.39</v>
      </c>
      <c r="DI22">
        <v>354.57</v>
      </c>
      <c r="DJ22">
        <v>345.23</v>
      </c>
      <c r="DK22">
        <v>336.78</v>
      </c>
      <c r="DL22">
        <v>341.68</v>
      </c>
      <c r="DM22">
        <v>337.55</v>
      </c>
      <c r="DN22">
        <v>338.53</v>
      </c>
      <c r="DO22">
        <v>340.45</v>
      </c>
      <c r="DP22">
        <v>337.4</v>
      </c>
      <c r="DQ22">
        <v>333.46</v>
      </c>
      <c r="DR22">
        <v>338.45</v>
      </c>
      <c r="DS22">
        <v>333.17</v>
      </c>
      <c r="DT22">
        <v>336.33</v>
      </c>
      <c r="DU22">
        <v>330.32</v>
      </c>
      <c r="DV22">
        <v>339.33</v>
      </c>
      <c r="DW22">
        <v>334.76</v>
      </c>
      <c r="DX22">
        <v>333.79</v>
      </c>
      <c r="DY22">
        <v>336.13</v>
      </c>
      <c r="DZ22">
        <v>363.22</v>
      </c>
      <c r="EA22">
        <v>382.96</v>
      </c>
      <c r="EB22">
        <v>391.21</v>
      </c>
      <c r="EC22">
        <v>379.08</v>
      </c>
      <c r="ED22">
        <v>374.99</v>
      </c>
      <c r="EE22">
        <v>366.43</v>
      </c>
      <c r="EF22">
        <v>366.5</v>
      </c>
      <c r="EG22">
        <v>366.95</v>
      </c>
      <c r="EH22">
        <v>358.42</v>
      </c>
      <c r="EI22">
        <v>358.42</v>
      </c>
    </row>
    <row r="23" spans="1:139" ht="18">
      <c r="A23" s="28">
        <v>0.8</v>
      </c>
      <c r="B23" s="1" t="s">
        <v>50</v>
      </c>
      <c r="C23" s="8" t="str">
        <v>The Howard Hughes Corporation</v>
      </c>
      <c r="D23" s="8"/>
      <c r="E23" s="10">
        <v>78.760000000000005</v>
      </c>
      <c r="F23" s="26"/>
      <c r="G23" s="10">
        <f t="shared" si="1"/>
        <v>78.760000000000005</v>
      </c>
      <c r="H23" s="7">
        <v>1.5260000000000002E-3</v>
      </c>
      <c r="I23" s="8">
        <v>3.55</v>
      </c>
      <c r="J23" s="8">
        <v>24.845425867507885</v>
      </c>
      <c r="K23" s="6">
        <v>49988000</v>
      </c>
      <c r="L23" s="9">
        <v>3937054880</v>
      </c>
      <c r="M23" s="2">
        <v>89.58</v>
      </c>
      <c r="N23" s="2">
        <v>50.9</v>
      </c>
      <c r="O23" s="3">
        <f t="shared" si="2"/>
        <v>-0.12078588970752391</v>
      </c>
      <c r="P23" s="4">
        <f t="shared" si="0"/>
        <v>0.54734774066797653</v>
      </c>
      <c r="R23" cm="1">
        <f t="array" ref="R23">TRANSPOSE(INDEX(_xlfn._xlws.SORT(_xldudf_WISEPRICE(B23,"close",6*30)),,2))</f>
        <v>78.760000000000005</v>
      </c>
    </row>
    <row r="24" spans="1:139" ht="18">
      <c r="A24" s="28">
        <v>0.8</v>
      </c>
      <c r="B24" s="1" t="s">
        <v>17</v>
      </c>
      <c r="C24" s="8" t="str">
        <v>Netflix, Inc.</v>
      </c>
      <c r="D24" s="8"/>
      <c r="E24" s="10">
        <v>78.040000000000006</v>
      </c>
      <c r="F24" s="26"/>
      <c r="G24" s="10">
        <f t="shared" si="1"/>
        <v>78.040000000000006</v>
      </c>
      <c r="H24" s="7">
        <v>2.6571999999999998E-2</v>
      </c>
      <c r="I24" s="8">
        <v>2.58</v>
      </c>
      <c r="J24" s="8">
        <v>30.85</v>
      </c>
      <c r="K24" s="6">
        <v>4237323340</v>
      </c>
      <c r="L24" s="9">
        <v>330680713454</v>
      </c>
      <c r="M24" s="2">
        <v>134.11500000000001</v>
      </c>
      <c r="N24" s="2">
        <v>75.209999999999994</v>
      </c>
      <c r="O24" s="3">
        <f t="shared" si="2"/>
        <v>-0.41811132237259063</v>
      </c>
      <c r="P24" s="4">
        <f t="shared" si="0"/>
        <v>3.7627975003324154E-2</v>
      </c>
      <c r="R24" cm="1">
        <f t="array" ref="R24:EI24">TRANSPOSE(INDEX(_xlfn._xlws.SORT(_xldudf_WISEPRICE(B24,"close",6*30)),,2))</f>
        <v>120.83</v>
      </c>
      <c r="S24">
        <v>121.41</v>
      </c>
      <c r="T24">
        <v>122.62</v>
      </c>
      <c r="U24">
        <v>125.75</v>
      </c>
      <c r="V24">
        <v>124.38</v>
      </c>
      <c r="W24">
        <v>124.48</v>
      </c>
      <c r="X24">
        <v>126.33</v>
      </c>
      <c r="Y24">
        <v>124.77</v>
      </c>
      <c r="Z24">
        <v>120.35</v>
      </c>
      <c r="AA24">
        <v>118.84</v>
      </c>
      <c r="AB24">
        <v>120.23</v>
      </c>
      <c r="AC24">
        <v>120.05</v>
      </c>
      <c r="AD24">
        <v>122.85</v>
      </c>
      <c r="AE24">
        <v>120.78</v>
      </c>
      <c r="AF24">
        <v>122.7</v>
      </c>
      <c r="AG24">
        <v>122.74</v>
      </c>
      <c r="AH24">
        <v>121.85</v>
      </c>
      <c r="AI24">
        <v>120.4</v>
      </c>
      <c r="AJ24">
        <v>120.82</v>
      </c>
      <c r="AK24">
        <v>121.06</v>
      </c>
      <c r="AL24">
        <v>120.64</v>
      </c>
      <c r="AM24">
        <v>119.89</v>
      </c>
      <c r="AN24">
        <v>117.09</v>
      </c>
      <c r="AO24">
        <v>116.25</v>
      </c>
      <c r="AP24">
        <v>115.33</v>
      </c>
      <c r="AQ24">
        <v>116.33</v>
      </c>
      <c r="AR24">
        <v>119.11</v>
      </c>
      <c r="AS24">
        <v>121.43</v>
      </c>
      <c r="AT24">
        <v>123.11</v>
      </c>
      <c r="AU24">
        <v>122.01</v>
      </c>
      <c r="AV24">
        <v>121.9</v>
      </c>
      <c r="AW24">
        <v>121.54</v>
      </c>
      <c r="AX24">
        <v>120.33</v>
      </c>
      <c r="AY24">
        <v>118.36</v>
      </c>
      <c r="AZ24">
        <v>119.94</v>
      </c>
      <c r="BA24">
        <v>123.86</v>
      </c>
      <c r="BB24">
        <v>124.14</v>
      </c>
      <c r="BC24">
        <v>111.64</v>
      </c>
      <c r="BD24">
        <v>111.36</v>
      </c>
      <c r="BE24">
        <v>109.47</v>
      </c>
      <c r="BF24">
        <v>109.46</v>
      </c>
      <c r="BG24">
        <v>110.25</v>
      </c>
      <c r="BH24">
        <v>110.04</v>
      </c>
      <c r="BI24">
        <v>108.9</v>
      </c>
      <c r="BJ24">
        <v>111.89</v>
      </c>
      <c r="BK24">
        <v>110.01</v>
      </c>
      <c r="BL24">
        <v>109.3</v>
      </c>
      <c r="BM24">
        <v>109.85</v>
      </c>
      <c r="BN24">
        <v>109.7</v>
      </c>
      <c r="BO24">
        <v>110.37</v>
      </c>
      <c r="BP24">
        <v>112.01</v>
      </c>
      <c r="BQ24">
        <v>113.64</v>
      </c>
      <c r="BR24">
        <v>115.75</v>
      </c>
      <c r="BS24">
        <v>115.42</v>
      </c>
      <c r="BT24">
        <v>111.22</v>
      </c>
      <c r="BU24">
        <v>110.29</v>
      </c>
      <c r="BV24">
        <v>114.09</v>
      </c>
      <c r="BW24">
        <v>110</v>
      </c>
      <c r="BX24">
        <v>105.67</v>
      </c>
      <c r="BY24">
        <v>104.31</v>
      </c>
      <c r="BZ24">
        <v>106.97</v>
      </c>
      <c r="CA24">
        <v>104.4</v>
      </c>
      <c r="CB24">
        <v>106.14</v>
      </c>
      <c r="CC24">
        <v>107.58</v>
      </c>
      <c r="CD24">
        <v>109.13</v>
      </c>
      <c r="CE24">
        <v>109.35</v>
      </c>
      <c r="CF24">
        <v>103.96</v>
      </c>
      <c r="CG24">
        <v>103.22</v>
      </c>
      <c r="CH24">
        <v>100.24</v>
      </c>
      <c r="CI24">
        <v>96.79</v>
      </c>
      <c r="CJ24">
        <v>96.71</v>
      </c>
      <c r="CK24">
        <v>92.704999999999998</v>
      </c>
      <c r="CL24">
        <v>94.12</v>
      </c>
      <c r="CM24">
        <v>95.2</v>
      </c>
      <c r="CN24">
        <v>93.76</v>
      </c>
      <c r="CO24">
        <v>94.57</v>
      </c>
      <c r="CP24">
        <v>94.79</v>
      </c>
      <c r="CQ24">
        <v>94</v>
      </c>
      <c r="CR24">
        <v>94.39</v>
      </c>
      <c r="CS24">
        <v>93.23</v>
      </c>
      <c r="CT24">
        <v>93.5</v>
      </c>
      <c r="CU24">
        <v>93.64</v>
      </c>
      <c r="CV24">
        <v>94.47</v>
      </c>
      <c r="CW24">
        <v>94.15</v>
      </c>
      <c r="CX24">
        <v>93.78</v>
      </c>
      <c r="CY24">
        <v>93.76</v>
      </c>
      <c r="CZ24">
        <v>90.99</v>
      </c>
      <c r="DA24">
        <v>91.46</v>
      </c>
      <c r="DB24">
        <v>90.65</v>
      </c>
      <c r="DC24">
        <v>90.73</v>
      </c>
      <c r="DD24">
        <v>90.53</v>
      </c>
      <c r="DE24">
        <v>89.46</v>
      </c>
      <c r="DF24">
        <v>89.41</v>
      </c>
      <c r="DG24">
        <v>90.32</v>
      </c>
      <c r="DH24">
        <v>88.55</v>
      </c>
      <c r="DI24">
        <v>88.05</v>
      </c>
      <c r="DJ24">
        <v>88</v>
      </c>
      <c r="DK24">
        <v>87.26</v>
      </c>
      <c r="DL24">
        <v>85.36</v>
      </c>
      <c r="DM24">
        <v>83.54</v>
      </c>
      <c r="DN24">
        <v>86.12</v>
      </c>
      <c r="DO24">
        <v>85.7</v>
      </c>
      <c r="DP24">
        <v>85.58</v>
      </c>
      <c r="DQ24">
        <v>84.64</v>
      </c>
      <c r="DR24">
        <v>83.16</v>
      </c>
      <c r="DS24">
        <v>83.49</v>
      </c>
      <c r="DT24">
        <v>82.76</v>
      </c>
      <c r="DU24">
        <v>79.94</v>
      </c>
      <c r="DV24">
        <v>80.16</v>
      </c>
      <c r="DW24">
        <v>80.87</v>
      </c>
      <c r="DX24">
        <v>82.2</v>
      </c>
      <c r="DY24">
        <v>81.47</v>
      </c>
      <c r="DZ24">
        <v>82.21</v>
      </c>
      <c r="EA24">
        <v>79.62</v>
      </c>
      <c r="EB24">
        <v>75.86</v>
      </c>
      <c r="EC24">
        <v>76.87</v>
      </c>
      <c r="ED24">
        <v>77</v>
      </c>
      <c r="EE24">
        <v>77.989999999999995</v>
      </c>
      <c r="EF24">
        <v>77</v>
      </c>
      <c r="EG24">
        <v>78.67</v>
      </c>
      <c r="EH24">
        <v>76.02</v>
      </c>
      <c r="EI24">
        <v>76.02</v>
      </c>
    </row>
    <row r="25" spans="1:139" ht="18">
      <c r="A25" s="28">
        <v>0.8</v>
      </c>
      <c r="B25" s="1" t="s">
        <v>51</v>
      </c>
      <c r="C25" s="8" t="str">
        <v>Restaurant Brands International Inc.</v>
      </c>
      <c r="D25" s="8"/>
      <c r="E25" s="10">
        <v>68.81</v>
      </c>
      <c r="F25" s="26"/>
      <c r="G25" s="10">
        <f t="shared" si="1"/>
        <v>68.81</v>
      </c>
      <c r="H25" s="7">
        <v>1.8954499999999999E-2</v>
      </c>
      <c r="I25" s="8">
        <v>2.37</v>
      </c>
      <c r="J25" s="8">
        <v>26.16</v>
      </c>
      <c r="K25" s="6">
        <v>328997397</v>
      </c>
      <c r="L25" s="9">
        <v>22638310888</v>
      </c>
      <c r="M25" s="2">
        <v>73.7</v>
      </c>
      <c r="N25" s="2">
        <v>58.71</v>
      </c>
      <c r="O25" s="3">
        <f t="shared" si="2"/>
        <v>-6.6350067842605109E-2</v>
      </c>
      <c r="P25" s="4">
        <f t="shared" si="0"/>
        <v>0.17203202180207811</v>
      </c>
      <c r="R25" cm="1">
        <f t="array" ref="R25:EI25">TRANSPOSE(INDEX(_xlfn._xlws.SORT(_xldudf_WISEPRICE(B25,"close",6*30)),,2))</f>
        <v>63.33</v>
      </c>
      <c r="S25">
        <v>62.5</v>
      </c>
      <c r="T25">
        <v>62.41</v>
      </c>
      <c r="U25">
        <v>62.1</v>
      </c>
      <c r="V25">
        <v>63.1</v>
      </c>
      <c r="W25">
        <v>62.02</v>
      </c>
      <c r="X25">
        <v>61.86</v>
      </c>
      <c r="Y25">
        <v>61.92</v>
      </c>
      <c r="Z25">
        <v>63.48</v>
      </c>
      <c r="AA25">
        <v>62.92</v>
      </c>
      <c r="AB25">
        <v>63.88</v>
      </c>
      <c r="AC25">
        <v>63.85</v>
      </c>
      <c r="AD25">
        <v>63.89</v>
      </c>
      <c r="AE25">
        <v>62.93</v>
      </c>
      <c r="AF25">
        <v>63.76</v>
      </c>
      <c r="AG25">
        <v>64.680000000000007</v>
      </c>
      <c r="AH25">
        <v>64.150000000000006</v>
      </c>
      <c r="AI25">
        <v>64.489999999999995</v>
      </c>
      <c r="AJ25">
        <v>64.56</v>
      </c>
      <c r="AK25">
        <v>64.91</v>
      </c>
      <c r="AL25">
        <v>65.599999999999994</v>
      </c>
      <c r="AM25">
        <v>64.14</v>
      </c>
      <c r="AN25">
        <v>66.16</v>
      </c>
      <c r="AO25">
        <v>67.680000000000007</v>
      </c>
      <c r="AP25">
        <v>68.48</v>
      </c>
      <c r="AQ25">
        <v>68.87</v>
      </c>
      <c r="AR25">
        <v>67.260000000000005</v>
      </c>
      <c r="AS25">
        <v>67.3</v>
      </c>
      <c r="AT25">
        <v>66.650000000000006</v>
      </c>
      <c r="AU25">
        <v>66.84</v>
      </c>
      <c r="AV25">
        <v>66.790000000000006</v>
      </c>
      <c r="AW25">
        <v>68.67</v>
      </c>
      <c r="AX25">
        <v>69.3</v>
      </c>
      <c r="AY25">
        <v>67.42</v>
      </c>
      <c r="AZ25">
        <v>67.38</v>
      </c>
      <c r="BA25">
        <v>67.760000000000005</v>
      </c>
      <c r="BB25">
        <v>67.489999999999995</v>
      </c>
      <c r="BC25">
        <v>67.67</v>
      </c>
      <c r="BD25">
        <v>67.45</v>
      </c>
      <c r="BE25">
        <v>67.42</v>
      </c>
      <c r="BF25">
        <v>67.37</v>
      </c>
      <c r="BG25">
        <v>66.73</v>
      </c>
      <c r="BH25">
        <v>66.02</v>
      </c>
      <c r="BI25">
        <v>67.010000000000005</v>
      </c>
      <c r="BJ25">
        <v>65.69</v>
      </c>
      <c r="BK25">
        <v>65.78</v>
      </c>
      <c r="BL25">
        <v>66.23</v>
      </c>
      <c r="BM25">
        <v>67.03</v>
      </c>
      <c r="BN25">
        <v>68.16</v>
      </c>
      <c r="BO25">
        <v>67.739999999999995</v>
      </c>
      <c r="BP25">
        <v>69.180000000000007</v>
      </c>
      <c r="BQ25">
        <v>68.89</v>
      </c>
      <c r="BR25">
        <v>69.14</v>
      </c>
      <c r="BS25">
        <v>70.41</v>
      </c>
      <c r="BT25">
        <v>68.680000000000007</v>
      </c>
      <c r="BU25">
        <v>68.06</v>
      </c>
      <c r="BV25">
        <v>67.39</v>
      </c>
      <c r="BW25">
        <v>67.83</v>
      </c>
      <c r="BX25">
        <v>67.989999999999995</v>
      </c>
      <c r="BY25">
        <v>70.510000000000005</v>
      </c>
      <c r="BZ25">
        <v>69.94</v>
      </c>
      <c r="CA25">
        <v>72.03</v>
      </c>
      <c r="CB25">
        <v>72.22</v>
      </c>
      <c r="CC25">
        <v>72.39</v>
      </c>
      <c r="CD25">
        <v>71.61</v>
      </c>
      <c r="CE25">
        <v>71.27</v>
      </c>
      <c r="CF25">
        <v>71.95</v>
      </c>
      <c r="CG25">
        <v>71.930000000000007</v>
      </c>
      <c r="CH25">
        <v>73.540000000000006</v>
      </c>
      <c r="CI25">
        <v>71.69</v>
      </c>
      <c r="CJ25">
        <v>70.94</v>
      </c>
      <c r="CK25">
        <v>70.760000000000005</v>
      </c>
      <c r="CL25">
        <v>70.45</v>
      </c>
      <c r="CM25">
        <v>70.87</v>
      </c>
      <c r="CN25">
        <v>70.989999999999995</v>
      </c>
      <c r="CO25">
        <v>70.47</v>
      </c>
      <c r="CP25">
        <v>70.2</v>
      </c>
      <c r="CQ25">
        <v>69.91</v>
      </c>
      <c r="CR25">
        <v>70.05</v>
      </c>
      <c r="CS25">
        <v>70.33</v>
      </c>
      <c r="CT25">
        <v>68.86</v>
      </c>
      <c r="CU25">
        <v>69.569999999999993</v>
      </c>
      <c r="CV25">
        <v>69.88</v>
      </c>
      <c r="CW25">
        <v>68.97</v>
      </c>
      <c r="CX25">
        <v>68.75</v>
      </c>
      <c r="CY25">
        <v>68.23</v>
      </c>
      <c r="CZ25">
        <v>67.81</v>
      </c>
      <c r="DA25">
        <v>66.739999999999995</v>
      </c>
      <c r="DB25">
        <v>67.680000000000007</v>
      </c>
      <c r="DC25">
        <v>67.459999999999994</v>
      </c>
      <c r="DD25">
        <v>68.66</v>
      </c>
      <c r="DE25">
        <v>69</v>
      </c>
      <c r="DF25">
        <v>69.52</v>
      </c>
      <c r="DG25">
        <v>69.260000000000005</v>
      </c>
      <c r="DH25">
        <v>69.88</v>
      </c>
      <c r="DI25">
        <v>69.53</v>
      </c>
      <c r="DJ25">
        <v>68.33</v>
      </c>
      <c r="DK25">
        <v>68.28</v>
      </c>
      <c r="DL25">
        <v>68.02</v>
      </c>
      <c r="DM25">
        <v>68.55</v>
      </c>
      <c r="DN25">
        <v>68.400000000000006</v>
      </c>
      <c r="DO25">
        <v>67.14</v>
      </c>
      <c r="DP25">
        <v>67.5</v>
      </c>
      <c r="DQ25">
        <v>67.44</v>
      </c>
      <c r="DR25">
        <v>67.47</v>
      </c>
      <c r="DS25">
        <v>66.989999999999995</v>
      </c>
      <c r="DT25">
        <v>66.98</v>
      </c>
      <c r="DU25">
        <v>66.75</v>
      </c>
      <c r="DV25">
        <v>69.290000000000006</v>
      </c>
      <c r="DW25">
        <v>70.34</v>
      </c>
      <c r="DX25">
        <v>70.900000000000006</v>
      </c>
      <c r="DY25">
        <v>70.97</v>
      </c>
      <c r="DZ25">
        <v>70.25</v>
      </c>
      <c r="EA25">
        <v>70.7</v>
      </c>
      <c r="EB25">
        <v>66.349999999999994</v>
      </c>
      <c r="EC25">
        <v>66.14</v>
      </c>
      <c r="ED25">
        <v>68.13</v>
      </c>
      <c r="EE25">
        <v>68.86</v>
      </c>
      <c r="EF25">
        <v>68.58</v>
      </c>
      <c r="EG25">
        <v>68.819999999999993</v>
      </c>
      <c r="EH25">
        <v>67.53</v>
      </c>
      <c r="EI25">
        <v>67.53</v>
      </c>
    </row>
    <row r="26" spans="1:139" ht="18">
      <c r="B26" s="1" t="s">
        <v>53</v>
      </c>
      <c r="C26" s="8" t="str">
        <v>Bruker Corporation</v>
      </c>
      <c r="D26" s="8"/>
      <c r="E26" s="10">
        <v>7.6399999999999996E-2</v>
      </c>
      <c r="F26" s="26"/>
      <c r="G26" s="10">
        <f t="shared" si="1"/>
        <v>7.6399999999999996E-2</v>
      </c>
      <c r="H26" s="7">
        <v>2.6178E-2</v>
      </c>
      <c r="I26" s="8">
        <v>0.76</v>
      </c>
      <c r="J26" s="8">
        <v>0</v>
      </c>
      <c r="K26" s="6">
        <v>151719365</v>
      </c>
      <c r="L26" s="9">
        <v>11591359</v>
      </c>
      <c r="M26" s="2">
        <v>8.1799999999999998E-2</v>
      </c>
      <c r="N26" s="2">
        <v>6.7799999999999999E-2</v>
      </c>
      <c r="O26" s="3">
        <f t="shared" si="2"/>
        <v>-6.6014669926650393E-2</v>
      </c>
      <c r="P26" s="4">
        <f t="shared" si="0"/>
        <v>0.12684365781710905</v>
      </c>
      <c r="R26" cm="1">
        <f t="array" ref="R26">TRANSPOSE(INDEX(_xlfn._xlws.SORT(_xldudf_WISEPRICE(B26,"close",6*30)),,2))</f>
        <v>7.6399999999999996E-2</v>
      </c>
    </row>
    <row r="27" spans="1:139" ht="18">
      <c r="B27" s="1" t="s">
        <v>54</v>
      </c>
      <c r="C27" s="8" t="str">
        <v>GE Aerospace</v>
      </c>
      <c r="D27" s="8"/>
      <c r="E27" s="10">
        <v>345.64</v>
      </c>
      <c r="F27" s="26"/>
      <c r="G27" s="10">
        <f t="shared" si="1"/>
        <v>345.64</v>
      </c>
      <c r="H27" s="7">
        <v>1.9617100000000002E-2</v>
      </c>
      <c r="I27" s="8">
        <v>8.16</v>
      </c>
      <c r="J27" s="8">
        <v>42.83</v>
      </c>
      <c r="K27" s="6">
        <v>1054813896</v>
      </c>
      <c r="L27" s="9">
        <v>364585875013</v>
      </c>
      <c r="M27" s="2">
        <v>346.78</v>
      </c>
      <c r="N27" s="2">
        <v>159.36000000000001</v>
      </c>
      <c r="O27" s="3">
        <f t="shared" si="2"/>
        <v>-3.2873868158486141E-3</v>
      </c>
      <c r="P27" s="4">
        <f t="shared" si="0"/>
        <v>1.1689257028112445</v>
      </c>
      <c r="R27" cm="1">
        <f t="array" ref="R27:EI27">TRANSPOSE(INDEX(_xlfn._xlws.SORT(_xldudf_WISEPRICE(B27,"close",6*30)),,2))</f>
        <v>275.39</v>
      </c>
      <c r="S27">
        <v>275.93</v>
      </c>
      <c r="T27">
        <v>282.27</v>
      </c>
      <c r="U27">
        <v>279.23</v>
      </c>
      <c r="V27">
        <v>276.05</v>
      </c>
      <c r="W27">
        <v>276.24</v>
      </c>
      <c r="X27">
        <v>283.41000000000003</v>
      </c>
      <c r="Y27">
        <v>281.56</v>
      </c>
      <c r="Z27">
        <v>281.69</v>
      </c>
      <c r="AA27">
        <v>286.77999999999997</v>
      </c>
      <c r="AB27">
        <v>292.97000000000003</v>
      </c>
      <c r="AC27">
        <v>289.5</v>
      </c>
      <c r="AD27">
        <v>297.08999999999997</v>
      </c>
      <c r="AE27">
        <v>301.14</v>
      </c>
      <c r="AF27">
        <v>301.02</v>
      </c>
      <c r="AG27">
        <v>305.63</v>
      </c>
      <c r="AH27">
        <v>300.3</v>
      </c>
      <c r="AI27">
        <v>297.18</v>
      </c>
      <c r="AJ27">
        <v>294.98</v>
      </c>
      <c r="AK27">
        <v>293.63</v>
      </c>
      <c r="AL27">
        <v>300.82</v>
      </c>
      <c r="AM27">
        <v>300.88</v>
      </c>
      <c r="AN27">
        <v>299.45</v>
      </c>
      <c r="AO27">
        <v>297</v>
      </c>
      <c r="AP27">
        <v>298.22000000000003</v>
      </c>
      <c r="AQ27">
        <v>301.74</v>
      </c>
      <c r="AR27">
        <v>302.56</v>
      </c>
      <c r="AS27">
        <v>299.35000000000002</v>
      </c>
      <c r="AT27">
        <v>291.49</v>
      </c>
      <c r="AU27">
        <v>297.52999999999997</v>
      </c>
      <c r="AV27">
        <v>300.08</v>
      </c>
      <c r="AW27">
        <v>300.12</v>
      </c>
      <c r="AX27">
        <v>299.83999999999997</v>
      </c>
      <c r="AY27">
        <v>300.14</v>
      </c>
      <c r="AZ27">
        <v>302.68</v>
      </c>
      <c r="BA27">
        <v>306.63</v>
      </c>
      <c r="BB27">
        <v>297.89</v>
      </c>
      <c r="BC27">
        <v>306.39</v>
      </c>
      <c r="BD27">
        <v>303.87</v>
      </c>
      <c r="BE27">
        <v>312.83999999999997</v>
      </c>
      <c r="BF27">
        <v>309.79000000000002</v>
      </c>
      <c r="BG27">
        <v>314.27999999999997</v>
      </c>
      <c r="BH27">
        <v>310.75</v>
      </c>
      <c r="BI27">
        <v>308.95</v>
      </c>
      <c r="BJ27">
        <v>308.62</v>
      </c>
      <c r="BK27">
        <v>304.2</v>
      </c>
      <c r="BL27">
        <v>305.11</v>
      </c>
      <c r="BM27">
        <v>305.27</v>
      </c>
      <c r="BN27">
        <v>307.27</v>
      </c>
      <c r="BO27">
        <v>311.94</v>
      </c>
      <c r="BP27">
        <v>310.72000000000003</v>
      </c>
      <c r="BQ27">
        <v>309.02</v>
      </c>
      <c r="BR27">
        <v>304.17</v>
      </c>
      <c r="BS27">
        <v>304.82</v>
      </c>
      <c r="BT27">
        <v>300.13</v>
      </c>
      <c r="BU27">
        <v>296.01</v>
      </c>
      <c r="BV27">
        <v>300.82</v>
      </c>
      <c r="BW27">
        <v>290.62</v>
      </c>
      <c r="BX27">
        <v>287.44</v>
      </c>
      <c r="BY27">
        <v>294.05</v>
      </c>
      <c r="BZ27">
        <v>293.44</v>
      </c>
      <c r="CA27">
        <v>296.62</v>
      </c>
      <c r="CB27">
        <v>298.45</v>
      </c>
      <c r="CC27">
        <v>288.45</v>
      </c>
      <c r="CD27">
        <v>289.32</v>
      </c>
      <c r="CE27">
        <v>288.49</v>
      </c>
      <c r="CF27">
        <v>291.86</v>
      </c>
      <c r="CG27">
        <v>283.94</v>
      </c>
      <c r="CH27">
        <v>287.19</v>
      </c>
      <c r="CI27">
        <v>285.31</v>
      </c>
      <c r="CJ27">
        <v>283.60000000000002</v>
      </c>
      <c r="CK27">
        <v>288.42</v>
      </c>
      <c r="CL27">
        <v>299.81</v>
      </c>
      <c r="CM27">
        <v>300.98</v>
      </c>
      <c r="CN27">
        <v>298.73</v>
      </c>
      <c r="CO27">
        <v>292.18</v>
      </c>
      <c r="CP27">
        <v>301.69</v>
      </c>
      <c r="CQ27">
        <v>307.20999999999998</v>
      </c>
      <c r="CR27">
        <v>314.73</v>
      </c>
      <c r="CS27">
        <v>315.52999999999997</v>
      </c>
      <c r="CT27">
        <v>316.75</v>
      </c>
      <c r="CU27">
        <v>315.14</v>
      </c>
      <c r="CV27">
        <v>311.58</v>
      </c>
      <c r="CW27">
        <v>311.79000000000002</v>
      </c>
      <c r="CX27">
        <v>308.02999999999997</v>
      </c>
      <c r="CY27">
        <v>320.75</v>
      </c>
      <c r="CZ27">
        <v>324.32</v>
      </c>
      <c r="DA27">
        <v>327.54000000000002</v>
      </c>
      <c r="DB27">
        <v>323.64</v>
      </c>
      <c r="DC27">
        <v>314.44</v>
      </c>
      <c r="DD27">
        <v>321.58999999999997</v>
      </c>
      <c r="DE27">
        <v>324.17</v>
      </c>
      <c r="DF27">
        <v>327.23</v>
      </c>
      <c r="DG27">
        <v>318.88</v>
      </c>
      <c r="DH27">
        <v>319.94</v>
      </c>
      <c r="DI27">
        <v>325.12</v>
      </c>
      <c r="DJ27">
        <v>312.33999999999997</v>
      </c>
      <c r="DK27">
        <v>318.5</v>
      </c>
      <c r="DL27">
        <v>295</v>
      </c>
      <c r="DM27">
        <v>293.87</v>
      </c>
      <c r="DN27">
        <v>295.06</v>
      </c>
      <c r="DO27">
        <v>297.47000000000003</v>
      </c>
      <c r="DP27">
        <v>292.48</v>
      </c>
      <c r="DQ27">
        <v>298.86</v>
      </c>
      <c r="DR27">
        <v>306.79000000000002</v>
      </c>
      <c r="DS27">
        <v>308.70999999999998</v>
      </c>
      <c r="DT27">
        <v>309.93</v>
      </c>
      <c r="DU27">
        <v>308.33999999999997</v>
      </c>
      <c r="DV27">
        <v>306.37</v>
      </c>
      <c r="DW27">
        <v>321</v>
      </c>
      <c r="DX27">
        <v>316.74</v>
      </c>
      <c r="DY27">
        <v>316.33</v>
      </c>
      <c r="DZ27">
        <v>313.73</v>
      </c>
      <c r="EA27">
        <v>312.89</v>
      </c>
      <c r="EB27">
        <v>315.41000000000003</v>
      </c>
      <c r="EC27">
        <v>327.08</v>
      </c>
      <c r="ED27">
        <v>329.58</v>
      </c>
      <c r="EE27">
        <v>334.74</v>
      </c>
      <c r="EF27">
        <v>343.22</v>
      </c>
      <c r="EG27">
        <v>338.99</v>
      </c>
      <c r="EH27">
        <v>345.64</v>
      </c>
      <c r="EI27">
        <v>345.64</v>
      </c>
    </row>
    <row r="28" spans="1:139" ht="18">
      <c r="B28" s="1"/>
      <c r="C28" s="8"/>
      <c r="D28" s="8"/>
      <c r="E28" s="10"/>
      <c r="F28" s="26"/>
      <c r="G28" s="10">
        <f t="shared" si="1"/>
        <v>0</v>
      </c>
      <c r="H28" s="7"/>
      <c r="I28" s="8"/>
      <c r="J28" s="8"/>
      <c r="K28" s="6"/>
      <c r="L28" s="9"/>
      <c r="M28" s="2"/>
      <c r="N28" s="2"/>
      <c r="O28" s="3" t="e">
        <f t="shared" si="2"/>
        <v>#DIV/0!</v>
      </c>
      <c r="P28" s="4" t="e">
        <f t="shared" si="0"/>
        <v>#DIV/0!</v>
      </c>
      <c r="R28" t="e" cm="1">
        <f t="array" ref="R28">TRANSPOSE(INDEX(_xlfn._xlws.SORT(_xldudf_WISEPRICE(B28,"close",6*30)),,2))</f>
        <v>#REF!</v>
      </c>
    </row>
    <row r="29" spans="1:139" ht="18">
      <c r="B29" s="1"/>
      <c r="C29" s="8"/>
      <c r="D29" s="8"/>
      <c r="E29" s="10"/>
      <c r="F29" s="26"/>
      <c r="G29" s="10">
        <f t="shared" si="1"/>
        <v>0</v>
      </c>
      <c r="H29" s="7"/>
      <c r="I29" s="8"/>
      <c r="J29" s="8"/>
      <c r="K29" s="6"/>
      <c r="L29" s="9"/>
      <c r="M29" s="2"/>
      <c r="N29" s="2"/>
      <c r="O29" s="3" t="e">
        <f t="shared" si="2"/>
        <v>#DIV/0!</v>
      </c>
      <c r="P29" s="4" t="e">
        <f t="shared" si="0"/>
        <v>#DIV/0!</v>
      </c>
      <c r="R29" t="e" cm="1">
        <f t="array" ref="R29">TRANSPOSE(INDEX(_xlfn._xlws.SORT(_xldudf_WISEPRICE(B29,"close",6*30)),,2))</f>
        <v>#REF!</v>
      </c>
    </row>
    <row r="30" spans="1:139" ht="18">
      <c r="B30" s="1"/>
      <c r="C30" s="8"/>
      <c r="D30" s="8"/>
      <c r="E30" s="10"/>
      <c r="F30" s="26"/>
      <c r="G30" s="10">
        <f t="shared" si="1"/>
        <v>0</v>
      </c>
      <c r="H30" s="7"/>
      <c r="I30" s="8"/>
      <c r="J30" s="8"/>
      <c r="K30" s="6"/>
      <c r="L30" s="9"/>
      <c r="M30" s="2"/>
      <c r="N30" s="2"/>
      <c r="O30" s="3" t="e">
        <f t="shared" si="2"/>
        <v>#DIV/0!</v>
      </c>
      <c r="P30" s="4" t="e">
        <f t="shared" si="0"/>
        <v>#DIV/0!</v>
      </c>
      <c r="R30" t="e" cm="1">
        <f t="array" ref="R30">TRANSPOSE(INDEX(_xlfn._xlws.SORT(_xldudf_WISEPRICE(B30,"close",6*30)),,2))</f>
        <v>#REF!</v>
      </c>
    </row>
    <row r="31" spans="1:139" ht="18">
      <c r="B31" s="1"/>
      <c r="C31" s="8"/>
      <c r="D31" s="8"/>
      <c r="E31" s="10"/>
      <c r="F31" s="26"/>
      <c r="G31" s="10">
        <f t="shared" si="1"/>
        <v>0</v>
      </c>
      <c r="H31" s="7"/>
      <c r="I31" s="8"/>
      <c r="J31" s="8"/>
      <c r="K31" s="6"/>
      <c r="L31" s="9"/>
      <c r="M31" s="2"/>
      <c r="N31" s="2"/>
      <c r="O31" s="3" t="e">
        <f t="shared" si="2"/>
        <v>#DIV/0!</v>
      </c>
      <c r="P31" s="4" t="e">
        <f t="shared" si="0"/>
        <v>#DIV/0!</v>
      </c>
      <c r="R31" t="e" cm="1">
        <f t="array" ref="R31">TRANSPOSE(INDEX(_xlfn._xlws.SORT(_xldudf_WISEPRICE(B31,"close",6*30)),,2))</f>
        <v>#REF!</v>
      </c>
    </row>
    <row r="32" spans="1:139" ht="15.75" customHeight="1">
      <c r="B32" s="1"/>
      <c r="C32" s="8"/>
      <c r="D32" s="8"/>
      <c r="E32" s="10"/>
      <c r="F32" s="26"/>
      <c r="G32" s="10">
        <f t="shared" si="1"/>
        <v>0</v>
      </c>
      <c r="H32" s="7"/>
      <c r="I32" s="8"/>
      <c r="J32" s="8"/>
      <c r="K32" s="6"/>
      <c r="L32" s="9"/>
      <c r="M32" s="2"/>
      <c r="N32" s="2"/>
      <c r="O32" s="3" t="e">
        <f t="shared" si="2"/>
        <v>#DIV/0!</v>
      </c>
      <c r="P32" s="4" t="e">
        <f t="shared" si="0"/>
        <v>#DIV/0!</v>
      </c>
      <c r="R32" t="e" cm="1">
        <f t="array" ref="R32">TRANSPOSE(INDEX(_xlfn._xlws.SORT(_xldudf_WISEPRICE(B32,"close",6*30)),,2))</f>
        <v>#REF!</v>
      </c>
    </row>
    <row r="33" spans="2:18" ht="15.75" customHeight="1">
      <c r="B33" s="1"/>
      <c r="C33" s="8"/>
      <c r="D33" s="8"/>
      <c r="E33" s="10"/>
      <c r="F33" s="26"/>
      <c r="G33" s="10">
        <f t="shared" si="1"/>
        <v>0</v>
      </c>
      <c r="H33" s="7"/>
      <c r="I33" s="8"/>
      <c r="J33" s="8"/>
      <c r="K33" s="6"/>
      <c r="L33" s="9"/>
      <c r="M33" s="2"/>
      <c r="N33" s="2"/>
      <c r="O33" s="3" t="e">
        <f t="shared" si="2"/>
        <v>#DIV/0!</v>
      </c>
      <c r="P33" s="4" t="e">
        <f t="shared" si="0"/>
        <v>#DIV/0!</v>
      </c>
      <c r="R33" t="e" cm="1">
        <f t="array" ref="R33">TRANSPOSE(INDEX(_xlfn._xlws.SORT(_xldudf_WISEPRICE(B33,"close",6*30)),,2))</f>
        <v>#REF!</v>
      </c>
    </row>
    <row r="34" spans="2:18" ht="15.75" customHeight="1">
      <c r="B34" s="1"/>
      <c r="C34" s="8"/>
      <c r="D34" s="8"/>
      <c r="E34" s="10"/>
      <c r="F34" s="26"/>
      <c r="G34" s="10">
        <f t="shared" si="1"/>
        <v>0</v>
      </c>
      <c r="H34" s="7"/>
      <c r="I34" s="8"/>
      <c r="J34" s="8"/>
      <c r="K34" s="6"/>
      <c r="L34" s="9"/>
      <c r="M34" s="2"/>
      <c r="N34" s="2"/>
      <c r="O34" s="3" t="e">
        <f t="shared" si="2"/>
        <v>#DIV/0!</v>
      </c>
      <c r="P34" s="4" t="e">
        <f t="shared" si="0"/>
        <v>#DIV/0!</v>
      </c>
      <c r="R34" t="e" cm="1">
        <f t="array" ref="R34">TRANSPOSE(INDEX(_xlfn._xlws.SORT(_xldudf_WISEPRICE(B34,"close",6*30)),,2))</f>
        <v>#REF!</v>
      </c>
    </row>
    <row r="35" spans="2:18" ht="15.75" customHeight="1">
      <c r="B35" s="1"/>
      <c r="C35" s="8"/>
      <c r="D35" s="8"/>
      <c r="E35" s="10"/>
      <c r="F35" s="26"/>
      <c r="G35" s="10">
        <f t="shared" si="1"/>
        <v>0</v>
      </c>
      <c r="H35" s="7"/>
      <c r="I35" s="8"/>
      <c r="J35" s="8"/>
      <c r="K35" s="6"/>
      <c r="L35" s="9"/>
      <c r="M35" s="2"/>
      <c r="N35" s="2"/>
      <c r="O35" s="3" t="e">
        <f t="shared" si="2"/>
        <v>#DIV/0!</v>
      </c>
      <c r="P35" s="4" t="e">
        <f t="shared" si="0"/>
        <v>#DIV/0!</v>
      </c>
      <c r="R35" t="e" cm="1">
        <f t="array" ref="R35">TRANSPOSE(INDEX(_xlfn._xlws.SORT(_xldudf_WISEPRICE(B35,"close",6*30)),,2))</f>
        <v>#REF!</v>
      </c>
    </row>
    <row r="36" spans="2:18" ht="15.75" customHeight="1">
      <c r="B36" s="1"/>
      <c r="C36" s="8"/>
      <c r="D36" s="8"/>
      <c r="E36" s="10"/>
      <c r="F36" s="26"/>
      <c r="G36" s="10">
        <f t="shared" si="1"/>
        <v>0</v>
      </c>
      <c r="H36" s="7"/>
      <c r="I36" s="8"/>
      <c r="J36" s="8"/>
      <c r="K36" s="6"/>
      <c r="L36" s="9"/>
      <c r="M36" s="2"/>
      <c r="N36" s="2"/>
      <c r="O36" s="3" t="e">
        <f t="shared" si="2"/>
        <v>#DIV/0!</v>
      </c>
      <c r="P36" s="4" t="e">
        <f t="shared" si="0"/>
        <v>#DIV/0!</v>
      </c>
      <c r="R36" t="e" cm="1">
        <f t="array" ref="R36">TRANSPOSE(INDEX(_xlfn._xlws.SORT(_xldudf_WISEPRICE(B36,"close",6*30)),,2))</f>
        <v>#REF!</v>
      </c>
    </row>
    <row r="37" spans="2:18" ht="15.75" customHeight="1">
      <c r="B37" s="1"/>
      <c r="C37" s="8"/>
      <c r="D37" s="8"/>
      <c r="E37" s="10"/>
      <c r="F37" s="26"/>
      <c r="G37" s="10">
        <f t="shared" si="1"/>
        <v>0</v>
      </c>
      <c r="H37" s="7"/>
      <c r="I37" s="8"/>
      <c r="J37" s="8"/>
      <c r="K37" s="6"/>
      <c r="L37" s="9"/>
      <c r="M37" s="2"/>
      <c r="N37" s="2"/>
      <c r="O37" s="3" t="e">
        <f t="shared" si="2"/>
        <v>#DIV/0!</v>
      </c>
      <c r="P37" s="4" t="e">
        <f t="shared" si="0"/>
        <v>#DIV/0!</v>
      </c>
      <c r="R37" t="e" cm="1">
        <f t="array" ref="R37">TRANSPOSE(INDEX(_xlfn._xlws.SORT(_xldudf_WISEPRICE(B37,"close",6*30)),,2))</f>
        <v>#REF!</v>
      </c>
    </row>
    <row r="38" spans="2:18" ht="15.75" customHeight="1">
      <c r="B38" s="1"/>
      <c r="C38" s="8"/>
      <c r="D38" s="8"/>
      <c r="E38" s="10"/>
      <c r="F38" s="26"/>
      <c r="G38" s="10">
        <f t="shared" si="1"/>
        <v>0</v>
      </c>
      <c r="H38" s="7"/>
      <c r="I38" s="8"/>
      <c r="J38" s="8"/>
      <c r="K38" s="6"/>
      <c r="L38" s="9"/>
      <c r="M38" s="2"/>
      <c r="N38" s="2"/>
      <c r="O38" s="3" t="e">
        <f>(E38/M38)-1</f>
        <v>#DIV/0!</v>
      </c>
      <c r="P38" s="4" t="e">
        <f t="shared" si="0"/>
        <v>#DIV/0!</v>
      </c>
      <c r="R38" t="e" cm="1">
        <f t="array" ref="R38">TRANSPOSE(INDEX(_xlfn._xlws.SORT(_xldudf_WISEPRICE(B38,"close",6*30)),,2))</f>
        <v>#REF!</v>
      </c>
    </row>
    <row r="40" spans="2:18" ht="15.75" customHeight="1">
      <c r="B40" s="11"/>
    </row>
    <row r="41" spans="2:18" ht="15.75" customHeight="1">
      <c r="B41" s="5"/>
    </row>
    <row r="42" spans="2:18" ht="15.75" customHeight="1">
      <c r="B42" s="5"/>
    </row>
    <row r="43" spans="2:18" ht="15.75" customHeight="1">
      <c r="B43" s="5"/>
    </row>
  </sheetData>
  <conditionalFormatting sqref="H2:H38">
    <cfRule type="cellIs" dxfId="1" priority="1" operator="greaterThan">
      <formula>0</formula>
    </cfRule>
    <cfRule type="cellIs" dxfId="0" priority="2" operator="lessThan">
      <formula>0</formula>
    </cfRule>
  </conditionalFormatting>
  <pageMargins left="0.7" right="0.7" top="0.75" bottom="0.75" header="0.3" footer="0.3"/>
  <pageSetup orientation="portrait" horizontalDpi="0" verticalDpi="0"/>
  <legacyDrawing r:id="rId1"/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 xr2:uid="{E70EEBE9-EA52-4014-978C-3CFE98628C2B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Analysis!R2:EK2</xm:f>
              <xm:sqref>D2</xm:sqref>
            </x14:sparkline>
            <x14:sparkline>
              <xm:f>Analysis!R3:EK3</xm:f>
              <xm:sqref>D3</xm:sqref>
            </x14:sparkline>
            <x14:sparkline>
              <xm:f>Analysis!R4:EK4</xm:f>
              <xm:sqref>D4</xm:sqref>
            </x14:sparkline>
            <x14:sparkline>
              <xm:f>Analysis!R5:EK5</xm:f>
              <xm:sqref>D5</xm:sqref>
            </x14:sparkline>
            <x14:sparkline>
              <xm:f>Analysis!R6:EK6</xm:f>
              <xm:sqref>D6</xm:sqref>
            </x14:sparkline>
            <x14:sparkline>
              <xm:f>Analysis!R7:EK7</xm:f>
              <xm:sqref>D7</xm:sqref>
            </x14:sparkline>
            <x14:sparkline>
              <xm:f>Analysis!R8:EK8</xm:f>
              <xm:sqref>D8</xm:sqref>
            </x14:sparkline>
            <x14:sparkline>
              <xm:f>Analysis!R9:EK9</xm:f>
              <xm:sqref>D9</xm:sqref>
            </x14:sparkline>
            <x14:sparkline>
              <xm:f>Analysis!R10:EK10</xm:f>
              <xm:sqref>D10</xm:sqref>
            </x14:sparkline>
            <x14:sparkline>
              <xm:f>Analysis!R11:EK11</xm:f>
              <xm:sqref>D11</xm:sqref>
            </x14:sparkline>
            <x14:sparkline>
              <xm:f>Analysis!R12:EK12</xm:f>
              <xm:sqref>D12</xm:sqref>
            </x14:sparkline>
            <x14:sparkline>
              <xm:f>Analysis!R14:EK14</xm:f>
              <xm:sqref>D14</xm:sqref>
            </x14:sparkline>
            <x14:sparkline>
              <xm:f>Analysis!R15:EK15</xm:f>
              <xm:sqref>D15</xm:sqref>
            </x14:sparkline>
            <x14:sparkline>
              <xm:f>Analysis!R16:EK16</xm:f>
              <xm:sqref>D16</xm:sqref>
            </x14:sparkline>
            <x14:sparkline>
              <xm:f>Analysis!R17:EK17</xm:f>
              <xm:sqref>D17</xm:sqref>
            </x14:sparkline>
            <x14:sparkline>
              <xm:f>Analysis!R18:EK18</xm:f>
              <xm:sqref>D18</xm:sqref>
            </x14:sparkline>
            <x14:sparkline>
              <xm:f>Analysis!R19:EK19</xm:f>
              <xm:sqref>D19</xm:sqref>
            </x14:sparkline>
            <x14:sparkline>
              <xm:f>Analysis!R20:EK20</xm:f>
              <xm:sqref>D20</xm:sqref>
            </x14:sparkline>
            <x14:sparkline>
              <xm:f>Analysis!R21:EK21</xm:f>
              <xm:sqref>D21</xm:sqref>
            </x14:sparkline>
            <x14:sparkline>
              <xm:f>Analysis!R22:EK22</xm:f>
              <xm:sqref>D22</xm:sqref>
            </x14:sparkline>
            <x14:sparkline>
              <xm:f>Analysis!R23:EK23</xm:f>
              <xm:sqref>D23</xm:sqref>
            </x14:sparkline>
            <x14:sparkline>
              <xm:f>Analysis!R24:EK24</xm:f>
              <xm:sqref>D24</xm:sqref>
            </x14:sparkline>
            <x14:sparkline>
              <xm:f>Analysis!R25:EK25</xm:f>
              <xm:sqref>D25</xm:sqref>
            </x14:sparkline>
            <x14:sparkline>
              <xm:f>Analysis!R26:EK26</xm:f>
              <xm:sqref>D26</xm:sqref>
            </x14:sparkline>
            <x14:sparkline>
              <xm:f>Analysis!R27:EK27</xm:f>
              <xm:sqref>D27</xm:sqref>
            </x14:sparkline>
            <x14:sparkline>
              <xm:f>Analysis!R28:EK28</xm:f>
              <xm:sqref>D28</xm:sqref>
            </x14:sparkline>
            <x14:sparkline>
              <xm:f>Analysis!R29:EK29</xm:f>
              <xm:sqref>D29</xm:sqref>
            </x14:sparkline>
            <x14:sparkline>
              <xm:f>Analysis!R30:EK30</xm:f>
              <xm:sqref>D30</xm:sqref>
            </x14:sparkline>
            <x14:sparkline>
              <xm:f>Analysis!R31:EK31</xm:f>
              <xm:sqref>D31</xm:sqref>
            </x14:sparkline>
            <x14:sparkline>
              <xm:f>Analysis!R32:EK32</xm:f>
              <xm:sqref>D32</xm:sqref>
            </x14:sparkline>
            <x14:sparkline>
              <xm:f>Analysis!R33:EK33</xm:f>
              <xm:sqref>D33</xm:sqref>
            </x14:sparkline>
            <x14:sparkline>
              <xm:f>Analysis!R34:EK34</xm:f>
              <xm:sqref>D34</xm:sqref>
            </x14:sparkline>
            <x14:sparkline>
              <xm:f>Analysis!R35:EK35</xm:f>
              <xm:sqref>D35</xm:sqref>
            </x14:sparkline>
            <x14:sparkline>
              <xm:f>Analysis!R36:EK36</xm:f>
              <xm:sqref>D36</xm:sqref>
            </x14:sparkline>
            <x14:sparkline>
              <xm:f>Analysis!R37:EK37</xm:f>
              <xm:sqref>D37</xm:sqref>
            </x14:sparkline>
            <x14:sparkline>
              <xm:f>Analysis!R38:EK38</xm:f>
              <xm:sqref>D38</xm:sqref>
            </x14:sparkline>
          </x14:sparklines>
        </x14:sparklineGroup>
        <x14:sparklineGroup manualMax="0" manualMin="0" displayEmptyCellsAs="gap" xr2:uid="{75051A2A-C978-4ADA-924E-99EACD86176B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Analysis!R13:EL13</xm:f>
              <xm:sqref>D13</xm:sqref>
            </x14:sparkline>
          </x14:sparklines>
        </x14:sparklineGroup>
      </x14:sparklineGroup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 page</vt:lpstr>
      <vt:lpstr>Analysis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Joseph Lynch</cp:lastModifiedBy>
  <dcterms:created xsi:type="dcterms:W3CDTF">2026-02-24T00:49:25Z</dcterms:created>
  <dcterms:modified xsi:type="dcterms:W3CDTF">2026-03-20T16:27:25Z</dcterms:modified>
</cp:coreProperties>
</file>